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defaultThemeVersion="166925"/>
  <mc:AlternateContent xmlns:mc="http://schemas.openxmlformats.org/markup-compatibility/2006">
    <mc:Choice Requires="x15">
      <x15ac:absPath xmlns:x15ac="http://schemas.microsoft.com/office/spreadsheetml/2010/11/ac" url="C:\Users\malak\Desktop\Monash Data Analytics Bootcamp\Excel Homework\"/>
    </mc:Choice>
  </mc:AlternateContent>
  <xr:revisionPtr revIDLastSave="0" documentId="8_{7BC3E563-E470-46E5-807B-A621CA929413}" xr6:coauthVersionLast="47" xr6:coauthVersionMax="47" xr10:uidLastSave="{00000000-0000-0000-0000-000000000000}"/>
  <bookViews>
    <workbookView xWindow="-108" yWindow="-108" windowWidth="23256" windowHeight="12576" tabRatio="670" firstSheet="1" activeTab="6" xr2:uid="{00000000-000D-0000-FFFF-FFFF00000000}"/>
  </bookViews>
  <sheets>
    <sheet name="Kick Starter Table" sheetId="1" r:id="rId1"/>
    <sheet name="Category Stats" sheetId="2" r:id="rId2"/>
    <sheet name="Subcategory Stats" sheetId="3" r:id="rId3"/>
    <sheet name="Outcomes Based on Launch Date" sheetId="4" r:id="rId4"/>
    <sheet name="Bonus" sheetId="5" r:id="rId5"/>
    <sheet name="Bonus Statistical Analysis " sheetId="6" r:id="rId6"/>
    <sheet name="Personal Graphs" sheetId="7" r:id="rId7"/>
  </sheets>
  <definedNames>
    <definedName name="_xlnm._FilterDatabase" localSheetId="5" hidden="1">'Bonus Statistical Analysis '!$F$2:$G$2187</definedName>
    <definedName name="_xlnm._FilterDatabase" localSheetId="0" hidden="1">'Kick Starter Table'!$A$1:$O$4115</definedName>
    <definedName name="Backers">'Kick Starter Table'!$A$1:$R$4115</definedName>
    <definedName name="Backers1">'Kick Starter Table'!$A$1:$R$4115</definedName>
    <definedName name="Slicer_Category">#N/A</definedName>
    <definedName name="Slicer_state">#N/A</definedName>
    <definedName name="Slicer_Sub_Category">#N/A</definedName>
  </definedNames>
  <calcPr calcId="191029"/>
  <pivotCaches>
    <pivotCache cacheId="10" r:id="rId8"/>
    <pivotCache cacheId="1" r:id="rId9"/>
    <pivotCache cacheId="2" r:id="rId10"/>
  </pivotCaches>
  <fileRecoveryPr repairLoad="1"/>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9" i="6" l="1"/>
  <c r="C9" i="6"/>
  <c r="B10" i="6"/>
  <c r="C10" i="6"/>
  <c r="C8" i="6"/>
  <c r="C7" i="6"/>
  <c r="C6" i="6"/>
  <c r="C5" i="6"/>
  <c r="B8" i="6"/>
  <c r="B7" i="6"/>
  <c r="B5" i="6"/>
  <c r="B6" i="6"/>
  <c r="U2" i="1"/>
  <c r="U3" i="1"/>
  <c r="U4" i="1"/>
  <c r="U5" i="1"/>
  <c r="V5" i="1" s="1"/>
  <c r="U6" i="1"/>
  <c r="U7" i="1"/>
  <c r="U8" i="1"/>
  <c r="U9" i="1"/>
  <c r="V9" i="1" s="1"/>
  <c r="U10" i="1"/>
  <c r="U11" i="1"/>
  <c r="U12" i="1"/>
  <c r="U13" i="1"/>
  <c r="V13" i="1" s="1"/>
  <c r="U14" i="1"/>
  <c r="U15" i="1"/>
  <c r="U16" i="1"/>
  <c r="U17" i="1"/>
  <c r="V17" i="1" s="1"/>
  <c r="U18" i="1"/>
  <c r="U19" i="1"/>
  <c r="U20" i="1"/>
  <c r="U21" i="1"/>
  <c r="V21" i="1" s="1"/>
  <c r="U22" i="1"/>
  <c r="U23" i="1"/>
  <c r="U24" i="1"/>
  <c r="U25" i="1"/>
  <c r="V25" i="1" s="1"/>
  <c r="U26" i="1"/>
  <c r="U27" i="1"/>
  <c r="U28" i="1"/>
  <c r="U29" i="1"/>
  <c r="V29" i="1" s="1"/>
  <c r="U30" i="1"/>
  <c r="U31" i="1"/>
  <c r="U32" i="1"/>
  <c r="U33" i="1"/>
  <c r="V33" i="1" s="1"/>
  <c r="U34" i="1"/>
  <c r="U35" i="1"/>
  <c r="U36" i="1"/>
  <c r="U37" i="1"/>
  <c r="V37" i="1" s="1"/>
  <c r="U38" i="1"/>
  <c r="U39" i="1"/>
  <c r="U40" i="1"/>
  <c r="U41" i="1"/>
  <c r="V41" i="1" s="1"/>
  <c r="U42" i="1"/>
  <c r="U43" i="1"/>
  <c r="U44" i="1"/>
  <c r="U45" i="1"/>
  <c r="V45" i="1" s="1"/>
  <c r="U46" i="1"/>
  <c r="U47" i="1"/>
  <c r="U48" i="1"/>
  <c r="U49" i="1"/>
  <c r="V49" i="1" s="1"/>
  <c r="U50" i="1"/>
  <c r="U51" i="1"/>
  <c r="U52" i="1"/>
  <c r="U53" i="1"/>
  <c r="V53" i="1" s="1"/>
  <c r="U54" i="1"/>
  <c r="U55" i="1"/>
  <c r="U56" i="1"/>
  <c r="U57" i="1"/>
  <c r="V57" i="1" s="1"/>
  <c r="U58" i="1"/>
  <c r="U59" i="1"/>
  <c r="U60" i="1"/>
  <c r="U61" i="1"/>
  <c r="V61" i="1" s="1"/>
  <c r="U62" i="1"/>
  <c r="U63" i="1"/>
  <c r="U64" i="1"/>
  <c r="U65" i="1"/>
  <c r="V65" i="1" s="1"/>
  <c r="U66" i="1"/>
  <c r="U67" i="1"/>
  <c r="U68" i="1"/>
  <c r="U69" i="1"/>
  <c r="V69" i="1" s="1"/>
  <c r="U70" i="1"/>
  <c r="U71" i="1"/>
  <c r="U72" i="1"/>
  <c r="U73" i="1"/>
  <c r="V73" i="1" s="1"/>
  <c r="U74" i="1"/>
  <c r="U75" i="1"/>
  <c r="U76" i="1"/>
  <c r="U77" i="1"/>
  <c r="V77" i="1" s="1"/>
  <c r="U78" i="1"/>
  <c r="U79" i="1"/>
  <c r="U80" i="1"/>
  <c r="U81" i="1"/>
  <c r="V81" i="1" s="1"/>
  <c r="U82" i="1"/>
  <c r="U83" i="1"/>
  <c r="U84" i="1"/>
  <c r="U85" i="1"/>
  <c r="V85" i="1" s="1"/>
  <c r="U86" i="1"/>
  <c r="U87" i="1"/>
  <c r="U88" i="1"/>
  <c r="U89" i="1"/>
  <c r="V89" i="1" s="1"/>
  <c r="U90" i="1"/>
  <c r="U91" i="1"/>
  <c r="U92" i="1"/>
  <c r="U93" i="1"/>
  <c r="V93" i="1" s="1"/>
  <c r="U94" i="1"/>
  <c r="U95" i="1"/>
  <c r="U96" i="1"/>
  <c r="U97" i="1"/>
  <c r="V97" i="1" s="1"/>
  <c r="U98" i="1"/>
  <c r="U99" i="1"/>
  <c r="U100" i="1"/>
  <c r="U101" i="1"/>
  <c r="V101" i="1" s="1"/>
  <c r="U102" i="1"/>
  <c r="U103" i="1"/>
  <c r="U104" i="1"/>
  <c r="U105" i="1"/>
  <c r="V105" i="1" s="1"/>
  <c r="U106" i="1"/>
  <c r="U107" i="1"/>
  <c r="U108" i="1"/>
  <c r="U109" i="1"/>
  <c r="V109" i="1" s="1"/>
  <c r="U110" i="1"/>
  <c r="U111" i="1"/>
  <c r="U112" i="1"/>
  <c r="U113" i="1"/>
  <c r="V113" i="1" s="1"/>
  <c r="U114" i="1"/>
  <c r="U115" i="1"/>
  <c r="U116" i="1"/>
  <c r="U117" i="1"/>
  <c r="V117" i="1" s="1"/>
  <c r="U118" i="1"/>
  <c r="U119" i="1"/>
  <c r="U120" i="1"/>
  <c r="U121" i="1"/>
  <c r="V121" i="1" s="1"/>
  <c r="U122" i="1"/>
  <c r="U123" i="1"/>
  <c r="U124" i="1"/>
  <c r="U125" i="1"/>
  <c r="V125" i="1" s="1"/>
  <c r="U126" i="1"/>
  <c r="U127" i="1"/>
  <c r="U128" i="1"/>
  <c r="U129" i="1"/>
  <c r="V129" i="1" s="1"/>
  <c r="U130" i="1"/>
  <c r="U131" i="1"/>
  <c r="U132" i="1"/>
  <c r="U133" i="1"/>
  <c r="V133" i="1" s="1"/>
  <c r="U134" i="1"/>
  <c r="U135" i="1"/>
  <c r="U136" i="1"/>
  <c r="U137" i="1"/>
  <c r="V137" i="1" s="1"/>
  <c r="U138" i="1"/>
  <c r="U139" i="1"/>
  <c r="U140" i="1"/>
  <c r="U141" i="1"/>
  <c r="V141" i="1" s="1"/>
  <c r="U142" i="1"/>
  <c r="U143" i="1"/>
  <c r="U144" i="1"/>
  <c r="U145" i="1"/>
  <c r="V145" i="1" s="1"/>
  <c r="U146" i="1"/>
  <c r="U147" i="1"/>
  <c r="U148" i="1"/>
  <c r="U149" i="1"/>
  <c r="V149" i="1" s="1"/>
  <c r="U150" i="1"/>
  <c r="U151" i="1"/>
  <c r="U152" i="1"/>
  <c r="U153" i="1"/>
  <c r="V153" i="1" s="1"/>
  <c r="U154" i="1"/>
  <c r="U155" i="1"/>
  <c r="U156" i="1"/>
  <c r="U157" i="1"/>
  <c r="V157" i="1" s="1"/>
  <c r="U158" i="1"/>
  <c r="U159" i="1"/>
  <c r="U160" i="1"/>
  <c r="U161" i="1"/>
  <c r="V161" i="1" s="1"/>
  <c r="U162" i="1"/>
  <c r="U163" i="1"/>
  <c r="U164" i="1"/>
  <c r="U165" i="1"/>
  <c r="V165" i="1" s="1"/>
  <c r="U166" i="1"/>
  <c r="U167" i="1"/>
  <c r="U168" i="1"/>
  <c r="U169" i="1"/>
  <c r="V169" i="1" s="1"/>
  <c r="U170" i="1"/>
  <c r="U171" i="1"/>
  <c r="U172" i="1"/>
  <c r="U173" i="1"/>
  <c r="V173" i="1" s="1"/>
  <c r="U174" i="1"/>
  <c r="U175" i="1"/>
  <c r="U176" i="1"/>
  <c r="U177" i="1"/>
  <c r="V177" i="1" s="1"/>
  <c r="U178" i="1"/>
  <c r="U179" i="1"/>
  <c r="U180" i="1"/>
  <c r="U181" i="1"/>
  <c r="V181" i="1" s="1"/>
  <c r="U182" i="1"/>
  <c r="U183" i="1"/>
  <c r="U184" i="1"/>
  <c r="U185" i="1"/>
  <c r="V185" i="1" s="1"/>
  <c r="U186" i="1"/>
  <c r="U187" i="1"/>
  <c r="U188" i="1"/>
  <c r="U189" i="1"/>
  <c r="V189" i="1" s="1"/>
  <c r="U190" i="1"/>
  <c r="U191" i="1"/>
  <c r="U192" i="1"/>
  <c r="U193" i="1"/>
  <c r="V193" i="1" s="1"/>
  <c r="U194" i="1"/>
  <c r="U195" i="1"/>
  <c r="U196" i="1"/>
  <c r="U197" i="1"/>
  <c r="V197" i="1" s="1"/>
  <c r="U198" i="1"/>
  <c r="U199" i="1"/>
  <c r="U200" i="1"/>
  <c r="U201" i="1"/>
  <c r="V201" i="1" s="1"/>
  <c r="U202" i="1"/>
  <c r="U203" i="1"/>
  <c r="U204" i="1"/>
  <c r="U205" i="1"/>
  <c r="V205" i="1" s="1"/>
  <c r="U206" i="1"/>
  <c r="U207" i="1"/>
  <c r="U208" i="1"/>
  <c r="U209" i="1"/>
  <c r="V209" i="1" s="1"/>
  <c r="U210" i="1"/>
  <c r="U211" i="1"/>
  <c r="U212" i="1"/>
  <c r="U213" i="1"/>
  <c r="V213" i="1" s="1"/>
  <c r="U214" i="1"/>
  <c r="U215" i="1"/>
  <c r="U216" i="1"/>
  <c r="U217" i="1"/>
  <c r="V217" i="1" s="1"/>
  <c r="U218" i="1"/>
  <c r="U219" i="1"/>
  <c r="U220" i="1"/>
  <c r="U221" i="1"/>
  <c r="V221" i="1" s="1"/>
  <c r="U222" i="1"/>
  <c r="U223" i="1"/>
  <c r="U224" i="1"/>
  <c r="U225" i="1"/>
  <c r="V225" i="1" s="1"/>
  <c r="U226" i="1"/>
  <c r="U227" i="1"/>
  <c r="U228" i="1"/>
  <c r="U229" i="1"/>
  <c r="V229" i="1" s="1"/>
  <c r="U230" i="1"/>
  <c r="U231" i="1"/>
  <c r="U232" i="1"/>
  <c r="U233" i="1"/>
  <c r="V233" i="1" s="1"/>
  <c r="U234" i="1"/>
  <c r="U235" i="1"/>
  <c r="U236" i="1"/>
  <c r="U237" i="1"/>
  <c r="V237" i="1" s="1"/>
  <c r="U238" i="1"/>
  <c r="U239" i="1"/>
  <c r="U240" i="1"/>
  <c r="U241" i="1"/>
  <c r="V241" i="1" s="1"/>
  <c r="U242" i="1"/>
  <c r="U243" i="1"/>
  <c r="U244" i="1"/>
  <c r="U245" i="1"/>
  <c r="V245" i="1" s="1"/>
  <c r="U246" i="1"/>
  <c r="U247" i="1"/>
  <c r="U248" i="1"/>
  <c r="U249" i="1"/>
  <c r="V249" i="1" s="1"/>
  <c r="U250" i="1"/>
  <c r="U251" i="1"/>
  <c r="U252" i="1"/>
  <c r="U253" i="1"/>
  <c r="V253" i="1" s="1"/>
  <c r="U254" i="1"/>
  <c r="U255" i="1"/>
  <c r="U256" i="1"/>
  <c r="U257" i="1"/>
  <c r="V257" i="1" s="1"/>
  <c r="U258" i="1"/>
  <c r="U259" i="1"/>
  <c r="U260" i="1"/>
  <c r="U261" i="1"/>
  <c r="V261" i="1" s="1"/>
  <c r="U262" i="1"/>
  <c r="U263" i="1"/>
  <c r="U264" i="1"/>
  <c r="U265" i="1"/>
  <c r="V265" i="1" s="1"/>
  <c r="U266" i="1"/>
  <c r="U267" i="1"/>
  <c r="U268" i="1"/>
  <c r="U269" i="1"/>
  <c r="V269" i="1" s="1"/>
  <c r="U270" i="1"/>
  <c r="U271" i="1"/>
  <c r="U272" i="1"/>
  <c r="U273" i="1"/>
  <c r="V273" i="1" s="1"/>
  <c r="U274" i="1"/>
  <c r="U275" i="1"/>
  <c r="U276" i="1"/>
  <c r="U277" i="1"/>
  <c r="V277" i="1" s="1"/>
  <c r="U278" i="1"/>
  <c r="U279" i="1"/>
  <c r="U280" i="1"/>
  <c r="U281" i="1"/>
  <c r="V281" i="1" s="1"/>
  <c r="U282" i="1"/>
  <c r="U283" i="1"/>
  <c r="U284" i="1"/>
  <c r="U285" i="1"/>
  <c r="V285" i="1" s="1"/>
  <c r="U286" i="1"/>
  <c r="U287" i="1"/>
  <c r="U288" i="1"/>
  <c r="U289" i="1"/>
  <c r="V289" i="1" s="1"/>
  <c r="U290" i="1"/>
  <c r="U291" i="1"/>
  <c r="U292" i="1"/>
  <c r="U293" i="1"/>
  <c r="V293" i="1" s="1"/>
  <c r="U294" i="1"/>
  <c r="U295" i="1"/>
  <c r="U296" i="1"/>
  <c r="U297" i="1"/>
  <c r="V297" i="1" s="1"/>
  <c r="U298" i="1"/>
  <c r="U299" i="1"/>
  <c r="U300" i="1"/>
  <c r="U301" i="1"/>
  <c r="V301" i="1" s="1"/>
  <c r="U302" i="1"/>
  <c r="U303" i="1"/>
  <c r="U304" i="1"/>
  <c r="U305" i="1"/>
  <c r="V305" i="1" s="1"/>
  <c r="U306" i="1"/>
  <c r="U307" i="1"/>
  <c r="U308" i="1"/>
  <c r="U309" i="1"/>
  <c r="V309" i="1" s="1"/>
  <c r="U310" i="1"/>
  <c r="U311" i="1"/>
  <c r="U312" i="1"/>
  <c r="U313" i="1"/>
  <c r="V313" i="1" s="1"/>
  <c r="U314" i="1"/>
  <c r="U315" i="1"/>
  <c r="U316" i="1"/>
  <c r="U317" i="1"/>
  <c r="V317" i="1" s="1"/>
  <c r="U318" i="1"/>
  <c r="U319" i="1"/>
  <c r="U320" i="1"/>
  <c r="U321" i="1"/>
  <c r="V321" i="1" s="1"/>
  <c r="U322" i="1"/>
  <c r="U323" i="1"/>
  <c r="U324" i="1"/>
  <c r="U325" i="1"/>
  <c r="V325" i="1" s="1"/>
  <c r="U326" i="1"/>
  <c r="U327" i="1"/>
  <c r="U328" i="1"/>
  <c r="U329" i="1"/>
  <c r="V329" i="1" s="1"/>
  <c r="U330" i="1"/>
  <c r="U331" i="1"/>
  <c r="U332" i="1"/>
  <c r="U333" i="1"/>
  <c r="V333" i="1" s="1"/>
  <c r="U334" i="1"/>
  <c r="U335" i="1"/>
  <c r="U336" i="1"/>
  <c r="U337" i="1"/>
  <c r="V337" i="1" s="1"/>
  <c r="U338" i="1"/>
  <c r="U339" i="1"/>
  <c r="U340" i="1"/>
  <c r="U341" i="1"/>
  <c r="V341" i="1" s="1"/>
  <c r="U342" i="1"/>
  <c r="U343" i="1"/>
  <c r="U344" i="1"/>
  <c r="U345" i="1"/>
  <c r="V345" i="1" s="1"/>
  <c r="U346" i="1"/>
  <c r="U347" i="1"/>
  <c r="U348" i="1"/>
  <c r="U349" i="1"/>
  <c r="V349" i="1" s="1"/>
  <c r="U350" i="1"/>
  <c r="U351" i="1"/>
  <c r="U352" i="1"/>
  <c r="U353" i="1"/>
  <c r="V353" i="1" s="1"/>
  <c r="U354" i="1"/>
  <c r="U355" i="1"/>
  <c r="U356" i="1"/>
  <c r="U357" i="1"/>
  <c r="V357" i="1" s="1"/>
  <c r="U358" i="1"/>
  <c r="U359" i="1"/>
  <c r="U360" i="1"/>
  <c r="U361" i="1"/>
  <c r="V361" i="1" s="1"/>
  <c r="U362" i="1"/>
  <c r="U363" i="1"/>
  <c r="U364" i="1"/>
  <c r="U365" i="1"/>
  <c r="V365" i="1" s="1"/>
  <c r="U366" i="1"/>
  <c r="U367" i="1"/>
  <c r="U368" i="1"/>
  <c r="U369" i="1"/>
  <c r="V369" i="1" s="1"/>
  <c r="U370" i="1"/>
  <c r="U371" i="1"/>
  <c r="U372" i="1"/>
  <c r="U373" i="1"/>
  <c r="V373" i="1" s="1"/>
  <c r="U374" i="1"/>
  <c r="U375" i="1"/>
  <c r="U376" i="1"/>
  <c r="U377" i="1"/>
  <c r="V377" i="1" s="1"/>
  <c r="U378" i="1"/>
  <c r="U379" i="1"/>
  <c r="U380" i="1"/>
  <c r="U381" i="1"/>
  <c r="V381" i="1" s="1"/>
  <c r="U382" i="1"/>
  <c r="U383" i="1"/>
  <c r="U384" i="1"/>
  <c r="U385" i="1"/>
  <c r="V385" i="1" s="1"/>
  <c r="U386" i="1"/>
  <c r="U387" i="1"/>
  <c r="U388" i="1"/>
  <c r="U389" i="1"/>
  <c r="V389" i="1" s="1"/>
  <c r="U390" i="1"/>
  <c r="U391" i="1"/>
  <c r="U392" i="1"/>
  <c r="U393" i="1"/>
  <c r="V393" i="1" s="1"/>
  <c r="U394" i="1"/>
  <c r="U395" i="1"/>
  <c r="U396" i="1"/>
  <c r="U397" i="1"/>
  <c r="V397" i="1" s="1"/>
  <c r="U398" i="1"/>
  <c r="U399" i="1"/>
  <c r="U400" i="1"/>
  <c r="U401" i="1"/>
  <c r="V401" i="1" s="1"/>
  <c r="U402" i="1"/>
  <c r="U403" i="1"/>
  <c r="U404" i="1"/>
  <c r="U405" i="1"/>
  <c r="V405" i="1" s="1"/>
  <c r="U406" i="1"/>
  <c r="U407" i="1"/>
  <c r="U408" i="1"/>
  <c r="U409" i="1"/>
  <c r="V409" i="1" s="1"/>
  <c r="U410" i="1"/>
  <c r="U411" i="1"/>
  <c r="U412" i="1"/>
  <c r="U413" i="1"/>
  <c r="V413" i="1" s="1"/>
  <c r="U414" i="1"/>
  <c r="U415" i="1"/>
  <c r="U416" i="1"/>
  <c r="U417" i="1"/>
  <c r="V417" i="1" s="1"/>
  <c r="U418" i="1"/>
  <c r="U419" i="1"/>
  <c r="U420" i="1"/>
  <c r="U421" i="1"/>
  <c r="V421" i="1" s="1"/>
  <c r="U422" i="1"/>
  <c r="U423" i="1"/>
  <c r="U424" i="1"/>
  <c r="U425" i="1"/>
  <c r="V425" i="1" s="1"/>
  <c r="U426" i="1"/>
  <c r="U427" i="1"/>
  <c r="U428" i="1"/>
  <c r="U429" i="1"/>
  <c r="V429" i="1" s="1"/>
  <c r="U430" i="1"/>
  <c r="U431" i="1"/>
  <c r="U432" i="1"/>
  <c r="U433" i="1"/>
  <c r="V433" i="1" s="1"/>
  <c r="U434" i="1"/>
  <c r="U435" i="1"/>
  <c r="U436" i="1"/>
  <c r="U437" i="1"/>
  <c r="V437" i="1" s="1"/>
  <c r="U438" i="1"/>
  <c r="U439" i="1"/>
  <c r="U440" i="1"/>
  <c r="U441" i="1"/>
  <c r="V441" i="1" s="1"/>
  <c r="U442" i="1"/>
  <c r="U443" i="1"/>
  <c r="U444" i="1"/>
  <c r="U445" i="1"/>
  <c r="V445" i="1" s="1"/>
  <c r="U446" i="1"/>
  <c r="U447" i="1"/>
  <c r="U448" i="1"/>
  <c r="U449" i="1"/>
  <c r="V449" i="1" s="1"/>
  <c r="U450" i="1"/>
  <c r="U451" i="1"/>
  <c r="U452" i="1"/>
  <c r="U453" i="1"/>
  <c r="V453" i="1" s="1"/>
  <c r="U454" i="1"/>
  <c r="U455" i="1"/>
  <c r="U456" i="1"/>
  <c r="U457" i="1"/>
  <c r="V457" i="1" s="1"/>
  <c r="U458" i="1"/>
  <c r="U459" i="1"/>
  <c r="U460" i="1"/>
  <c r="U461" i="1"/>
  <c r="V461" i="1" s="1"/>
  <c r="U462" i="1"/>
  <c r="U463" i="1"/>
  <c r="U464" i="1"/>
  <c r="U465" i="1"/>
  <c r="V465" i="1" s="1"/>
  <c r="U466" i="1"/>
  <c r="U467" i="1"/>
  <c r="U468" i="1"/>
  <c r="U469" i="1"/>
  <c r="V469" i="1" s="1"/>
  <c r="U470" i="1"/>
  <c r="U471" i="1"/>
  <c r="U472" i="1"/>
  <c r="U473" i="1"/>
  <c r="V473" i="1" s="1"/>
  <c r="U474" i="1"/>
  <c r="U475" i="1"/>
  <c r="U476" i="1"/>
  <c r="U477" i="1"/>
  <c r="V477" i="1" s="1"/>
  <c r="U478" i="1"/>
  <c r="U479" i="1"/>
  <c r="U480" i="1"/>
  <c r="U481" i="1"/>
  <c r="V481" i="1" s="1"/>
  <c r="U482" i="1"/>
  <c r="U483" i="1"/>
  <c r="U484" i="1"/>
  <c r="U485" i="1"/>
  <c r="V485" i="1" s="1"/>
  <c r="U486" i="1"/>
  <c r="U487" i="1"/>
  <c r="U488" i="1"/>
  <c r="U489" i="1"/>
  <c r="V489" i="1" s="1"/>
  <c r="U490" i="1"/>
  <c r="U491" i="1"/>
  <c r="U492" i="1"/>
  <c r="U493" i="1"/>
  <c r="V493" i="1" s="1"/>
  <c r="U494" i="1"/>
  <c r="U495" i="1"/>
  <c r="U496" i="1"/>
  <c r="U497" i="1"/>
  <c r="V497" i="1" s="1"/>
  <c r="U498" i="1"/>
  <c r="U499" i="1"/>
  <c r="U500" i="1"/>
  <c r="U501" i="1"/>
  <c r="V501" i="1" s="1"/>
  <c r="U502" i="1"/>
  <c r="U503" i="1"/>
  <c r="U504" i="1"/>
  <c r="U505" i="1"/>
  <c r="V505" i="1" s="1"/>
  <c r="U506" i="1"/>
  <c r="U507" i="1"/>
  <c r="U508" i="1"/>
  <c r="U509" i="1"/>
  <c r="V509" i="1" s="1"/>
  <c r="U510" i="1"/>
  <c r="U511" i="1"/>
  <c r="U512" i="1"/>
  <c r="U513" i="1"/>
  <c r="V513" i="1" s="1"/>
  <c r="U514" i="1"/>
  <c r="U515" i="1"/>
  <c r="U516" i="1"/>
  <c r="U517" i="1"/>
  <c r="V517" i="1" s="1"/>
  <c r="U518" i="1"/>
  <c r="U519" i="1"/>
  <c r="U520" i="1"/>
  <c r="U521" i="1"/>
  <c r="V521" i="1" s="1"/>
  <c r="U522" i="1"/>
  <c r="U523" i="1"/>
  <c r="U524" i="1"/>
  <c r="U525" i="1"/>
  <c r="V525" i="1" s="1"/>
  <c r="U526" i="1"/>
  <c r="U527" i="1"/>
  <c r="U528" i="1"/>
  <c r="U529" i="1"/>
  <c r="V529" i="1" s="1"/>
  <c r="U530" i="1"/>
  <c r="U531" i="1"/>
  <c r="U532" i="1"/>
  <c r="U533" i="1"/>
  <c r="V533" i="1" s="1"/>
  <c r="U534" i="1"/>
  <c r="U535" i="1"/>
  <c r="U536" i="1"/>
  <c r="U537" i="1"/>
  <c r="V537" i="1" s="1"/>
  <c r="U538" i="1"/>
  <c r="U539" i="1"/>
  <c r="U540" i="1"/>
  <c r="U541" i="1"/>
  <c r="V541" i="1" s="1"/>
  <c r="U542" i="1"/>
  <c r="U543" i="1"/>
  <c r="U544" i="1"/>
  <c r="U545" i="1"/>
  <c r="V545" i="1" s="1"/>
  <c r="U546" i="1"/>
  <c r="U547" i="1"/>
  <c r="U548" i="1"/>
  <c r="U549" i="1"/>
  <c r="V549" i="1" s="1"/>
  <c r="U550" i="1"/>
  <c r="U551" i="1"/>
  <c r="U552" i="1"/>
  <c r="U553" i="1"/>
  <c r="V553" i="1" s="1"/>
  <c r="U554" i="1"/>
  <c r="U555" i="1"/>
  <c r="U556" i="1"/>
  <c r="U557" i="1"/>
  <c r="V557" i="1" s="1"/>
  <c r="U558" i="1"/>
  <c r="U559" i="1"/>
  <c r="U560" i="1"/>
  <c r="U561" i="1"/>
  <c r="V561" i="1" s="1"/>
  <c r="U562" i="1"/>
  <c r="U563" i="1"/>
  <c r="U564" i="1"/>
  <c r="U565" i="1"/>
  <c r="V565" i="1" s="1"/>
  <c r="U566" i="1"/>
  <c r="U567" i="1"/>
  <c r="U568" i="1"/>
  <c r="U569" i="1"/>
  <c r="V569" i="1" s="1"/>
  <c r="U570" i="1"/>
  <c r="U571" i="1"/>
  <c r="U572" i="1"/>
  <c r="U573" i="1"/>
  <c r="V573" i="1" s="1"/>
  <c r="U574" i="1"/>
  <c r="U575" i="1"/>
  <c r="U576" i="1"/>
  <c r="U577" i="1"/>
  <c r="V577" i="1" s="1"/>
  <c r="U578" i="1"/>
  <c r="U579" i="1"/>
  <c r="U580" i="1"/>
  <c r="U581" i="1"/>
  <c r="V581" i="1" s="1"/>
  <c r="U582" i="1"/>
  <c r="U583" i="1"/>
  <c r="U584" i="1"/>
  <c r="U585" i="1"/>
  <c r="V585" i="1" s="1"/>
  <c r="U586" i="1"/>
  <c r="U587" i="1"/>
  <c r="U588" i="1"/>
  <c r="U589" i="1"/>
  <c r="V589" i="1" s="1"/>
  <c r="U590" i="1"/>
  <c r="U591" i="1"/>
  <c r="U592" i="1"/>
  <c r="U593" i="1"/>
  <c r="V593" i="1" s="1"/>
  <c r="U594" i="1"/>
  <c r="U595" i="1"/>
  <c r="U596" i="1"/>
  <c r="U597" i="1"/>
  <c r="V597" i="1" s="1"/>
  <c r="U598" i="1"/>
  <c r="U599" i="1"/>
  <c r="U600" i="1"/>
  <c r="U601" i="1"/>
  <c r="V601" i="1" s="1"/>
  <c r="U602" i="1"/>
  <c r="U603" i="1"/>
  <c r="U604" i="1"/>
  <c r="U605" i="1"/>
  <c r="V605" i="1" s="1"/>
  <c r="U606" i="1"/>
  <c r="U607" i="1"/>
  <c r="U608" i="1"/>
  <c r="U609" i="1"/>
  <c r="V609" i="1" s="1"/>
  <c r="U610" i="1"/>
  <c r="U611" i="1"/>
  <c r="U612" i="1"/>
  <c r="U613" i="1"/>
  <c r="V613" i="1" s="1"/>
  <c r="U614" i="1"/>
  <c r="U615" i="1"/>
  <c r="U616" i="1"/>
  <c r="U617" i="1"/>
  <c r="V617" i="1" s="1"/>
  <c r="U618" i="1"/>
  <c r="U619" i="1"/>
  <c r="U620" i="1"/>
  <c r="U621" i="1"/>
  <c r="V621" i="1" s="1"/>
  <c r="U622" i="1"/>
  <c r="U623" i="1"/>
  <c r="U624" i="1"/>
  <c r="U625" i="1"/>
  <c r="V625" i="1" s="1"/>
  <c r="U626" i="1"/>
  <c r="U627" i="1"/>
  <c r="U628" i="1"/>
  <c r="U629" i="1"/>
  <c r="V629" i="1" s="1"/>
  <c r="U630" i="1"/>
  <c r="U631" i="1"/>
  <c r="U632" i="1"/>
  <c r="U633" i="1"/>
  <c r="V633" i="1" s="1"/>
  <c r="U634" i="1"/>
  <c r="U635" i="1"/>
  <c r="U636" i="1"/>
  <c r="U637" i="1"/>
  <c r="V637" i="1" s="1"/>
  <c r="U638" i="1"/>
  <c r="U639" i="1"/>
  <c r="U640" i="1"/>
  <c r="U641" i="1"/>
  <c r="V641" i="1" s="1"/>
  <c r="U642" i="1"/>
  <c r="U643" i="1"/>
  <c r="U644" i="1"/>
  <c r="U645" i="1"/>
  <c r="V645" i="1" s="1"/>
  <c r="U646" i="1"/>
  <c r="U647" i="1"/>
  <c r="U648" i="1"/>
  <c r="U649" i="1"/>
  <c r="V649" i="1" s="1"/>
  <c r="U650" i="1"/>
  <c r="U651" i="1"/>
  <c r="U652" i="1"/>
  <c r="U653" i="1"/>
  <c r="V653" i="1" s="1"/>
  <c r="U654" i="1"/>
  <c r="U655" i="1"/>
  <c r="U656" i="1"/>
  <c r="U657" i="1"/>
  <c r="V657" i="1" s="1"/>
  <c r="U658" i="1"/>
  <c r="U659" i="1"/>
  <c r="U660" i="1"/>
  <c r="U661" i="1"/>
  <c r="V661" i="1" s="1"/>
  <c r="U662" i="1"/>
  <c r="U663" i="1"/>
  <c r="U664" i="1"/>
  <c r="U665" i="1"/>
  <c r="V665" i="1" s="1"/>
  <c r="U666" i="1"/>
  <c r="U667" i="1"/>
  <c r="U668" i="1"/>
  <c r="U669" i="1"/>
  <c r="V669" i="1" s="1"/>
  <c r="U670" i="1"/>
  <c r="U671" i="1"/>
  <c r="U672" i="1"/>
  <c r="U673" i="1"/>
  <c r="V673" i="1" s="1"/>
  <c r="U674" i="1"/>
  <c r="U675" i="1"/>
  <c r="U676" i="1"/>
  <c r="U677" i="1"/>
  <c r="V677" i="1" s="1"/>
  <c r="U678" i="1"/>
  <c r="U679" i="1"/>
  <c r="U680" i="1"/>
  <c r="U681" i="1"/>
  <c r="V681" i="1" s="1"/>
  <c r="U682" i="1"/>
  <c r="U683" i="1"/>
  <c r="U684" i="1"/>
  <c r="U685" i="1"/>
  <c r="V685" i="1" s="1"/>
  <c r="U686" i="1"/>
  <c r="U687" i="1"/>
  <c r="U688" i="1"/>
  <c r="U689" i="1"/>
  <c r="V689" i="1" s="1"/>
  <c r="U690" i="1"/>
  <c r="U691" i="1"/>
  <c r="U692" i="1"/>
  <c r="U693" i="1"/>
  <c r="V693" i="1" s="1"/>
  <c r="U694" i="1"/>
  <c r="U695" i="1"/>
  <c r="U696" i="1"/>
  <c r="U697" i="1"/>
  <c r="V697" i="1" s="1"/>
  <c r="U698" i="1"/>
  <c r="U699" i="1"/>
  <c r="U700" i="1"/>
  <c r="U701" i="1"/>
  <c r="V701" i="1" s="1"/>
  <c r="U702" i="1"/>
  <c r="U703" i="1"/>
  <c r="U704" i="1"/>
  <c r="U705" i="1"/>
  <c r="V705" i="1" s="1"/>
  <c r="U706" i="1"/>
  <c r="U707" i="1"/>
  <c r="U708" i="1"/>
  <c r="U709" i="1"/>
  <c r="V709" i="1" s="1"/>
  <c r="U710" i="1"/>
  <c r="U711" i="1"/>
  <c r="U712" i="1"/>
  <c r="U713" i="1"/>
  <c r="V713" i="1" s="1"/>
  <c r="U714" i="1"/>
  <c r="U715" i="1"/>
  <c r="U716" i="1"/>
  <c r="U717" i="1"/>
  <c r="V717" i="1" s="1"/>
  <c r="U718" i="1"/>
  <c r="U719" i="1"/>
  <c r="U720" i="1"/>
  <c r="U721" i="1"/>
  <c r="V721" i="1" s="1"/>
  <c r="U722" i="1"/>
  <c r="U723" i="1"/>
  <c r="U724" i="1"/>
  <c r="U725" i="1"/>
  <c r="V725" i="1" s="1"/>
  <c r="U726" i="1"/>
  <c r="U727" i="1"/>
  <c r="U728" i="1"/>
  <c r="U729" i="1"/>
  <c r="V729" i="1" s="1"/>
  <c r="U730" i="1"/>
  <c r="U731" i="1"/>
  <c r="U732" i="1"/>
  <c r="U733" i="1"/>
  <c r="V733" i="1" s="1"/>
  <c r="U734" i="1"/>
  <c r="U735" i="1"/>
  <c r="U736" i="1"/>
  <c r="U737" i="1"/>
  <c r="V737" i="1" s="1"/>
  <c r="U738" i="1"/>
  <c r="U739" i="1"/>
  <c r="U740" i="1"/>
  <c r="U741" i="1"/>
  <c r="V741" i="1" s="1"/>
  <c r="U742" i="1"/>
  <c r="U743" i="1"/>
  <c r="U744" i="1"/>
  <c r="U745" i="1"/>
  <c r="V745" i="1" s="1"/>
  <c r="U746" i="1"/>
  <c r="U747" i="1"/>
  <c r="U748" i="1"/>
  <c r="U749" i="1"/>
  <c r="V749" i="1" s="1"/>
  <c r="U750" i="1"/>
  <c r="U751" i="1"/>
  <c r="U752" i="1"/>
  <c r="U753" i="1"/>
  <c r="V753" i="1" s="1"/>
  <c r="U754" i="1"/>
  <c r="U755" i="1"/>
  <c r="U756" i="1"/>
  <c r="U757" i="1"/>
  <c r="V757" i="1" s="1"/>
  <c r="U758" i="1"/>
  <c r="U759" i="1"/>
  <c r="U760" i="1"/>
  <c r="U761" i="1"/>
  <c r="V761" i="1" s="1"/>
  <c r="U762" i="1"/>
  <c r="U763" i="1"/>
  <c r="U764" i="1"/>
  <c r="U765" i="1"/>
  <c r="V765" i="1" s="1"/>
  <c r="U766" i="1"/>
  <c r="U767" i="1"/>
  <c r="U768" i="1"/>
  <c r="U769" i="1"/>
  <c r="V769" i="1" s="1"/>
  <c r="U770" i="1"/>
  <c r="U771" i="1"/>
  <c r="U772" i="1"/>
  <c r="U773" i="1"/>
  <c r="V773" i="1" s="1"/>
  <c r="U774" i="1"/>
  <c r="U775" i="1"/>
  <c r="U776" i="1"/>
  <c r="U777" i="1"/>
  <c r="V777" i="1" s="1"/>
  <c r="U778" i="1"/>
  <c r="U779" i="1"/>
  <c r="U780" i="1"/>
  <c r="U781" i="1"/>
  <c r="V781" i="1" s="1"/>
  <c r="U782" i="1"/>
  <c r="U783" i="1"/>
  <c r="U784" i="1"/>
  <c r="U785" i="1"/>
  <c r="V785" i="1" s="1"/>
  <c r="U786" i="1"/>
  <c r="U787" i="1"/>
  <c r="U788" i="1"/>
  <c r="U789" i="1"/>
  <c r="V789" i="1" s="1"/>
  <c r="U790" i="1"/>
  <c r="U791" i="1"/>
  <c r="U792" i="1"/>
  <c r="U793" i="1"/>
  <c r="V793" i="1" s="1"/>
  <c r="U794" i="1"/>
  <c r="U795" i="1"/>
  <c r="U796" i="1"/>
  <c r="U797" i="1"/>
  <c r="V797" i="1" s="1"/>
  <c r="U798" i="1"/>
  <c r="U799" i="1"/>
  <c r="U800" i="1"/>
  <c r="U801" i="1"/>
  <c r="V801" i="1" s="1"/>
  <c r="U802" i="1"/>
  <c r="U803" i="1"/>
  <c r="U804" i="1"/>
  <c r="U805" i="1"/>
  <c r="V805" i="1" s="1"/>
  <c r="U806" i="1"/>
  <c r="U807" i="1"/>
  <c r="U808" i="1"/>
  <c r="U809" i="1"/>
  <c r="V809" i="1" s="1"/>
  <c r="U810" i="1"/>
  <c r="U811" i="1"/>
  <c r="U812" i="1"/>
  <c r="U813" i="1"/>
  <c r="V813" i="1" s="1"/>
  <c r="U814" i="1"/>
  <c r="U815" i="1"/>
  <c r="U816" i="1"/>
  <c r="U817" i="1"/>
  <c r="V817" i="1" s="1"/>
  <c r="U818" i="1"/>
  <c r="U819" i="1"/>
  <c r="U820" i="1"/>
  <c r="U821" i="1"/>
  <c r="V821" i="1" s="1"/>
  <c r="U822" i="1"/>
  <c r="U823" i="1"/>
  <c r="U824" i="1"/>
  <c r="U825" i="1"/>
  <c r="V825" i="1" s="1"/>
  <c r="U826" i="1"/>
  <c r="U827" i="1"/>
  <c r="U828" i="1"/>
  <c r="U829" i="1"/>
  <c r="V829" i="1" s="1"/>
  <c r="U830" i="1"/>
  <c r="U831" i="1"/>
  <c r="U832" i="1"/>
  <c r="U833" i="1"/>
  <c r="V833" i="1" s="1"/>
  <c r="U834" i="1"/>
  <c r="U835" i="1"/>
  <c r="U836" i="1"/>
  <c r="U837" i="1"/>
  <c r="V837" i="1" s="1"/>
  <c r="U838" i="1"/>
  <c r="U839" i="1"/>
  <c r="U840" i="1"/>
  <c r="U841" i="1"/>
  <c r="V841" i="1" s="1"/>
  <c r="U842" i="1"/>
  <c r="U843" i="1"/>
  <c r="U844" i="1"/>
  <c r="U845" i="1"/>
  <c r="V845" i="1" s="1"/>
  <c r="U846" i="1"/>
  <c r="U847" i="1"/>
  <c r="U848" i="1"/>
  <c r="U849" i="1"/>
  <c r="V849" i="1" s="1"/>
  <c r="U850" i="1"/>
  <c r="U851" i="1"/>
  <c r="U852" i="1"/>
  <c r="U853" i="1"/>
  <c r="V853" i="1" s="1"/>
  <c r="U854" i="1"/>
  <c r="U855" i="1"/>
  <c r="U856" i="1"/>
  <c r="U857" i="1"/>
  <c r="V857" i="1" s="1"/>
  <c r="U858" i="1"/>
  <c r="U859" i="1"/>
  <c r="U860" i="1"/>
  <c r="U861" i="1"/>
  <c r="V861" i="1" s="1"/>
  <c r="U862" i="1"/>
  <c r="U863" i="1"/>
  <c r="U864" i="1"/>
  <c r="U865" i="1"/>
  <c r="V865" i="1" s="1"/>
  <c r="U866" i="1"/>
  <c r="U867" i="1"/>
  <c r="U868" i="1"/>
  <c r="U869" i="1"/>
  <c r="V869" i="1" s="1"/>
  <c r="U870" i="1"/>
  <c r="U871" i="1"/>
  <c r="U872" i="1"/>
  <c r="U873" i="1"/>
  <c r="V873" i="1" s="1"/>
  <c r="U874" i="1"/>
  <c r="U875" i="1"/>
  <c r="U876" i="1"/>
  <c r="U877" i="1"/>
  <c r="V877" i="1" s="1"/>
  <c r="U878" i="1"/>
  <c r="U879" i="1"/>
  <c r="U880" i="1"/>
  <c r="U881" i="1"/>
  <c r="V881" i="1" s="1"/>
  <c r="U882" i="1"/>
  <c r="U883" i="1"/>
  <c r="U884" i="1"/>
  <c r="U885" i="1"/>
  <c r="V885" i="1" s="1"/>
  <c r="U886" i="1"/>
  <c r="U887" i="1"/>
  <c r="U888" i="1"/>
  <c r="U889" i="1"/>
  <c r="V889" i="1" s="1"/>
  <c r="U890" i="1"/>
  <c r="U891" i="1"/>
  <c r="U892" i="1"/>
  <c r="U893" i="1"/>
  <c r="V893" i="1" s="1"/>
  <c r="U894" i="1"/>
  <c r="U895" i="1"/>
  <c r="U896" i="1"/>
  <c r="U897" i="1"/>
  <c r="V897" i="1" s="1"/>
  <c r="U898" i="1"/>
  <c r="U899" i="1"/>
  <c r="U900" i="1"/>
  <c r="U901" i="1"/>
  <c r="V901" i="1" s="1"/>
  <c r="U902" i="1"/>
  <c r="U903" i="1"/>
  <c r="U904" i="1"/>
  <c r="U905" i="1"/>
  <c r="V905" i="1" s="1"/>
  <c r="U906" i="1"/>
  <c r="U907" i="1"/>
  <c r="U908" i="1"/>
  <c r="U909" i="1"/>
  <c r="V909" i="1" s="1"/>
  <c r="U910" i="1"/>
  <c r="U911" i="1"/>
  <c r="U912" i="1"/>
  <c r="U913" i="1"/>
  <c r="V913" i="1" s="1"/>
  <c r="U914" i="1"/>
  <c r="U915" i="1"/>
  <c r="U916" i="1"/>
  <c r="U917" i="1"/>
  <c r="V917" i="1" s="1"/>
  <c r="U918" i="1"/>
  <c r="U919" i="1"/>
  <c r="U920" i="1"/>
  <c r="U921" i="1"/>
  <c r="V921" i="1" s="1"/>
  <c r="U922" i="1"/>
  <c r="U923" i="1"/>
  <c r="U924" i="1"/>
  <c r="U925" i="1"/>
  <c r="V925" i="1" s="1"/>
  <c r="U926" i="1"/>
  <c r="U927" i="1"/>
  <c r="U928" i="1"/>
  <c r="U929" i="1"/>
  <c r="V929" i="1" s="1"/>
  <c r="U930" i="1"/>
  <c r="U931" i="1"/>
  <c r="U932" i="1"/>
  <c r="U933" i="1"/>
  <c r="V933" i="1" s="1"/>
  <c r="U934" i="1"/>
  <c r="U935" i="1"/>
  <c r="U936" i="1"/>
  <c r="U937" i="1"/>
  <c r="V937" i="1" s="1"/>
  <c r="U938" i="1"/>
  <c r="U939" i="1"/>
  <c r="U940" i="1"/>
  <c r="U941" i="1"/>
  <c r="V941" i="1" s="1"/>
  <c r="U942" i="1"/>
  <c r="U943" i="1"/>
  <c r="U944" i="1"/>
  <c r="U945" i="1"/>
  <c r="V945" i="1" s="1"/>
  <c r="U946" i="1"/>
  <c r="U947" i="1"/>
  <c r="U948" i="1"/>
  <c r="U949" i="1"/>
  <c r="V949" i="1" s="1"/>
  <c r="U950" i="1"/>
  <c r="U951" i="1"/>
  <c r="U952" i="1"/>
  <c r="U953" i="1"/>
  <c r="V953" i="1" s="1"/>
  <c r="U954" i="1"/>
  <c r="U955" i="1"/>
  <c r="U956" i="1"/>
  <c r="U957" i="1"/>
  <c r="V957" i="1" s="1"/>
  <c r="U958" i="1"/>
  <c r="U959" i="1"/>
  <c r="U960" i="1"/>
  <c r="U961" i="1"/>
  <c r="V961" i="1" s="1"/>
  <c r="U962" i="1"/>
  <c r="U963" i="1"/>
  <c r="U964" i="1"/>
  <c r="U965" i="1"/>
  <c r="V965" i="1" s="1"/>
  <c r="U966" i="1"/>
  <c r="U967" i="1"/>
  <c r="U968" i="1"/>
  <c r="U969" i="1"/>
  <c r="V969" i="1" s="1"/>
  <c r="U970" i="1"/>
  <c r="U971" i="1"/>
  <c r="U972" i="1"/>
  <c r="U973" i="1"/>
  <c r="V973" i="1" s="1"/>
  <c r="U974" i="1"/>
  <c r="U975" i="1"/>
  <c r="U976" i="1"/>
  <c r="U977" i="1"/>
  <c r="V977" i="1" s="1"/>
  <c r="U978" i="1"/>
  <c r="U979" i="1"/>
  <c r="U980" i="1"/>
  <c r="U981" i="1"/>
  <c r="V981" i="1" s="1"/>
  <c r="U982" i="1"/>
  <c r="U983" i="1"/>
  <c r="U984" i="1"/>
  <c r="U985" i="1"/>
  <c r="V985" i="1" s="1"/>
  <c r="U986" i="1"/>
  <c r="U987" i="1"/>
  <c r="U988" i="1"/>
  <c r="U989" i="1"/>
  <c r="V989" i="1" s="1"/>
  <c r="U990" i="1"/>
  <c r="U991" i="1"/>
  <c r="U992" i="1"/>
  <c r="U993" i="1"/>
  <c r="V993" i="1" s="1"/>
  <c r="U994" i="1"/>
  <c r="U995" i="1"/>
  <c r="U996" i="1"/>
  <c r="U997" i="1"/>
  <c r="V997" i="1" s="1"/>
  <c r="U998" i="1"/>
  <c r="U999" i="1"/>
  <c r="U1000" i="1"/>
  <c r="U1001" i="1"/>
  <c r="V1001" i="1" s="1"/>
  <c r="U1002" i="1"/>
  <c r="U1003" i="1"/>
  <c r="U1004" i="1"/>
  <c r="U1005" i="1"/>
  <c r="V1005" i="1" s="1"/>
  <c r="U1006" i="1"/>
  <c r="U1007" i="1"/>
  <c r="U1008" i="1"/>
  <c r="U1009" i="1"/>
  <c r="V1009" i="1" s="1"/>
  <c r="U1010" i="1"/>
  <c r="U1011" i="1"/>
  <c r="U1012" i="1"/>
  <c r="U1013" i="1"/>
  <c r="V1013" i="1" s="1"/>
  <c r="U1014" i="1"/>
  <c r="U1015" i="1"/>
  <c r="U1016" i="1"/>
  <c r="U1017" i="1"/>
  <c r="V1017" i="1" s="1"/>
  <c r="U1018" i="1"/>
  <c r="U1019" i="1"/>
  <c r="U1020" i="1"/>
  <c r="U1021" i="1"/>
  <c r="V1021" i="1" s="1"/>
  <c r="U1022" i="1"/>
  <c r="U1023" i="1"/>
  <c r="U1024" i="1"/>
  <c r="U1025" i="1"/>
  <c r="V1025" i="1" s="1"/>
  <c r="U1026" i="1"/>
  <c r="U1027" i="1"/>
  <c r="U1028" i="1"/>
  <c r="U1029" i="1"/>
  <c r="V1029" i="1" s="1"/>
  <c r="U1030" i="1"/>
  <c r="U1031" i="1"/>
  <c r="U1032" i="1"/>
  <c r="U1033" i="1"/>
  <c r="V1033" i="1" s="1"/>
  <c r="U1034" i="1"/>
  <c r="U1035" i="1"/>
  <c r="U1036" i="1"/>
  <c r="U1037" i="1"/>
  <c r="V1037" i="1" s="1"/>
  <c r="U1038" i="1"/>
  <c r="U1039" i="1"/>
  <c r="U1040" i="1"/>
  <c r="U1041" i="1"/>
  <c r="V1041" i="1" s="1"/>
  <c r="U1042" i="1"/>
  <c r="U1043" i="1"/>
  <c r="U1044" i="1"/>
  <c r="U1045" i="1"/>
  <c r="V1045" i="1" s="1"/>
  <c r="U1046" i="1"/>
  <c r="U1047" i="1"/>
  <c r="U1048" i="1"/>
  <c r="U1049" i="1"/>
  <c r="V1049" i="1" s="1"/>
  <c r="U1050" i="1"/>
  <c r="U1051" i="1"/>
  <c r="U1052" i="1"/>
  <c r="U1053" i="1"/>
  <c r="V1053" i="1" s="1"/>
  <c r="U1054" i="1"/>
  <c r="U1055" i="1"/>
  <c r="U1056" i="1"/>
  <c r="U1057" i="1"/>
  <c r="V1057" i="1" s="1"/>
  <c r="U1058" i="1"/>
  <c r="U1059" i="1"/>
  <c r="U1060" i="1"/>
  <c r="U1061" i="1"/>
  <c r="V1061" i="1" s="1"/>
  <c r="U1062" i="1"/>
  <c r="U1063" i="1"/>
  <c r="U1064" i="1"/>
  <c r="U1065" i="1"/>
  <c r="V1065" i="1" s="1"/>
  <c r="U1066" i="1"/>
  <c r="U1067" i="1"/>
  <c r="U1068" i="1"/>
  <c r="U1069" i="1"/>
  <c r="V1069" i="1" s="1"/>
  <c r="U1070" i="1"/>
  <c r="U1071" i="1"/>
  <c r="U1072" i="1"/>
  <c r="U1073" i="1"/>
  <c r="V1073" i="1" s="1"/>
  <c r="U1074" i="1"/>
  <c r="U1075" i="1"/>
  <c r="U1076" i="1"/>
  <c r="U1077" i="1"/>
  <c r="V1077" i="1" s="1"/>
  <c r="U1078" i="1"/>
  <c r="U1079" i="1"/>
  <c r="U1080" i="1"/>
  <c r="U1081" i="1"/>
  <c r="V1081" i="1" s="1"/>
  <c r="U1082" i="1"/>
  <c r="U1083" i="1"/>
  <c r="U1084" i="1"/>
  <c r="U1085" i="1"/>
  <c r="V1085" i="1" s="1"/>
  <c r="U1086" i="1"/>
  <c r="U1087" i="1"/>
  <c r="U1088" i="1"/>
  <c r="U1089" i="1"/>
  <c r="V1089" i="1" s="1"/>
  <c r="U1090" i="1"/>
  <c r="U1091" i="1"/>
  <c r="U1092" i="1"/>
  <c r="U1093" i="1"/>
  <c r="V1093" i="1" s="1"/>
  <c r="U1094" i="1"/>
  <c r="U1095" i="1"/>
  <c r="U1096" i="1"/>
  <c r="U1097" i="1"/>
  <c r="V1097" i="1" s="1"/>
  <c r="U1098" i="1"/>
  <c r="U1099" i="1"/>
  <c r="U1100" i="1"/>
  <c r="U1101" i="1"/>
  <c r="V1101" i="1" s="1"/>
  <c r="U1102" i="1"/>
  <c r="U1103" i="1"/>
  <c r="U1104" i="1"/>
  <c r="U1105" i="1"/>
  <c r="V1105" i="1" s="1"/>
  <c r="U1106" i="1"/>
  <c r="U1107" i="1"/>
  <c r="U1108" i="1"/>
  <c r="U1109" i="1"/>
  <c r="V1109" i="1" s="1"/>
  <c r="U1110" i="1"/>
  <c r="U1111" i="1"/>
  <c r="U1112" i="1"/>
  <c r="U1113" i="1"/>
  <c r="V1113" i="1" s="1"/>
  <c r="U1114" i="1"/>
  <c r="U1115" i="1"/>
  <c r="U1116" i="1"/>
  <c r="U1117" i="1"/>
  <c r="V1117" i="1" s="1"/>
  <c r="U1118" i="1"/>
  <c r="U1119" i="1"/>
  <c r="U1120" i="1"/>
  <c r="U1121" i="1"/>
  <c r="V1121" i="1" s="1"/>
  <c r="U1122" i="1"/>
  <c r="U1123" i="1"/>
  <c r="U1124" i="1"/>
  <c r="U1125" i="1"/>
  <c r="V1125" i="1" s="1"/>
  <c r="U1126" i="1"/>
  <c r="U1127" i="1"/>
  <c r="U1128" i="1"/>
  <c r="U1129" i="1"/>
  <c r="V1129" i="1" s="1"/>
  <c r="U1130" i="1"/>
  <c r="U1131" i="1"/>
  <c r="U1132" i="1"/>
  <c r="U1133" i="1"/>
  <c r="V1133" i="1" s="1"/>
  <c r="U1134" i="1"/>
  <c r="U1135" i="1"/>
  <c r="U1136" i="1"/>
  <c r="U1137" i="1"/>
  <c r="V1137" i="1" s="1"/>
  <c r="U1138" i="1"/>
  <c r="U1139" i="1"/>
  <c r="U1140" i="1"/>
  <c r="U1141" i="1"/>
  <c r="V1141" i="1" s="1"/>
  <c r="U1142" i="1"/>
  <c r="U1143" i="1"/>
  <c r="U1144" i="1"/>
  <c r="U1145" i="1"/>
  <c r="V1145" i="1" s="1"/>
  <c r="U1146" i="1"/>
  <c r="U1147" i="1"/>
  <c r="U1148" i="1"/>
  <c r="U1149" i="1"/>
  <c r="V1149" i="1" s="1"/>
  <c r="U1150" i="1"/>
  <c r="U1151" i="1"/>
  <c r="U1152" i="1"/>
  <c r="U1153" i="1"/>
  <c r="V1153" i="1" s="1"/>
  <c r="U1154" i="1"/>
  <c r="U1155" i="1"/>
  <c r="U1156" i="1"/>
  <c r="U1157" i="1"/>
  <c r="V1157" i="1" s="1"/>
  <c r="U1158" i="1"/>
  <c r="U1159" i="1"/>
  <c r="U1160" i="1"/>
  <c r="U1161" i="1"/>
  <c r="V1161" i="1" s="1"/>
  <c r="U1162" i="1"/>
  <c r="U1163" i="1"/>
  <c r="U1164" i="1"/>
  <c r="U1165" i="1"/>
  <c r="V1165" i="1" s="1"/>
  <c r="U1166" i="1"/>
  <c r="U1167" i="1"/>
  <c r="U1168" i="1"/>
  <c r="U1169" i="1"/>
  <c r="V1169" i="1" s="1"/>
  <c r="U1170" i="1"/>
  <c r="U1171" i="1"/>
  <c r="U1172" i="1"/>
  <c r="U1173" i="1"/>
  <c r="V1173" i="1" s="1"/>
  <c r="U1174" i="1"/>
  <c r="U1175" i="1"/>
  <c r="U1176" i="1"/>
  <c r="U1177" i="1"/>
  <c r="V1177" i="1" s="1"/>
  <c r="U1178" i="1"/>
  <c r="U1179" i="1"/>
  <c r="U1180" i="1"/>
  <c r="U1181" i="1"/>
  <c r="V1181" i="1" s="1"/>
  <c r="U1182" i="1"/>
  <c r="U1183" i="1"/>
  <c r="U1184" i="1"/>
  <c r="U1185" i="1"/>
  <c r="V1185" i="1" s="1"/>
  <c r="U1186" i="1"/>
  <c r="U1187" i="1"/>
  <c r="U1188" i="1"/>
  <c r="U1189" i="1"/>
  <c r="V1189" i="1" s="1"/>
  <c r="U1190" i="1"/>
  <c r="U1191" i="1"/>
  <c r="U1192" i="1"/>
  <c r="U1193" i="1"/>
  <c r="V1193" i="1" s="1"/>
  <c r="U1194" i="1"/>
  <c r="U1195" i="1"/>
  <c r="U1196" i="1"/>
  <c r="U1197" i="1"/>
  <c r="V1197" i="1" s="1"/>
  <c r="U1198" i="1"/>
  <c r="U1199" i="1"/>
  <c r="U1200" i="1"/>
  <c r="U1201" i="1"/>
  <c r="V1201" i="1" s="1"/>
  <c r="U1202" i="1"/>
  <c r="U1203" i="1"/>
  <c r="U1204" i="1"/>
  <c r="U1205" i="1"/>
  <c r="V1205" i="1" s="1"/>
  <c r="U1206" i="1"/>
  <c r="U1207" i="1"/>
  <c r="U1208" i="1"/>
  <c r="U1209" i="1"/>
  <c r="V1209" i="1" s="1"/>
  <c r="U1210" i="1"/>
  <c r="U1211" i="1"/>
  <c r="U1212" i="1"/>
  <c r="U1213" i="1"/>
  <c r="V1213" i="1" s="1"/>
  <c r="U1214" i="1"/>
  <c r="U1215" i="1"/>
  <c r="U1216" i="1"/>
  <c r="U1217" i="1"/>
  <c r="V1217" i="1" s="1"/>
  <c r="U1218" i="1"/>
  <c r="U1219" i="1"/>
  <c r="U1220" i="1"/>
  <c r="U1221" i="1"/>
  <c r="V1221" i="1" s="1"/>
  <c r="U1222" i="1"/>
  <c r="U1223" i="1"/>
  <c r="U1224" i="1"/>
  <c r="U1225" i="1"/>
  <c r="V1225" i="1" s="1"/>
  <c r="U1226" i="1"/>
  <c r="U1227" i="1"/>
  <c r="U1228" i="1"/>
  <c r="U1229" i="1"/>
  <c r="V1229" i="1" s="1"/>
  <c r="U1230" i="1"/>
  <c r="U1231" i="1"/>
  <c r="U1232" i="1"/>
  <c r="U1233" i="1"/>
  <c r="V1233" i="1" s="1"/>
  <c r="U1234" i="1"/>
  <c r="U1235" i="1"/>
  <c r="U1236" i="1"/>
  <c r="U1237" i="1"/>
  <c r="V1237" i="1" s="1"/>
  <c r="U1238" i="1"/>
  <c r="U1239" i="1"/>
  <c r="U1240" i="1"/>
  <c r="U1241" i="1"/>
  <c r="V1241" i="1" s="1"/>
  <c r="U1242" i="1"/>
  <c r="U1243" i="1"/>
  <c r="U1244" i="1"/>
  <c r="U1245" i="1"/>
  <c r="V1245" i="1" s="1"/>
  <c r="U1246" i="1"/>
  <c r="U1247" i="1"/>
  <c r="U1248" i="1"/>
  <c r="U1249" i="1"/>
  <c r="V1249" i="1" s="1"/>
  <c r="U1250" i="1"/>
  <c r="U1251" i="1"/>
  <c r="U1252" i="1"/>
  <c r="U1253" i="1"/>
  <c r="V1253" i="1" s="1"/>
  <c r="U1254" i="1"/>
  <c r="U1255" i="1"/>
  <c r="U1256" i="1"/>
  <c r="U1257" i="1"/>
  <c r="V1257" i="1" s="1"/>
  <c r="U1258" i="1"/>
  <c r="U1259" i="1"/>
  <c r="U1260" i="1"/>
  <c r="U1261" i="1"/>
  <c r="V1261" i="1" s="1"/>
  <c r="U1262" i="1"/>
  <c r="U1263" i="1"/>
  <c r="U1264" i="1"/>
  <c r="U1265" i="1"/>
  <c r="V1265" i="1" s="1"/>
  <c r="U1266" i="1"/>
  <c r="U1267" i="1"/>
  <c r="U1268" i="1"/>
  <c r="U1269" i="1"/>
  <c r="V1269" i="1" s="1"/>
  <c r="U1270" i="1"/>
  <c r="U1271" i="1"/>
  <c r="U1272" i="1"/>
  <c r="U1273" i="1"/>
  <c r="V1273" i="1" s="1"/>
  <c r="U1274" i="1"/>
  <c r="U1275" i="1"/>
  <c r="U1276" i="1"/>
  <c r="U1277" i="1"/>
  <c r="V1277" i="1" s="1"/>
  <c r="U1278" i="1"/>
  <c r="U1279" i="1"/>
  <c r="U1280" i="1"/>
  <c r="U1281" i="1"/>
  <c r="V1281" i="1" s="1"/>
  <c r="U1282" i="1"/>
  <c r="U1283" i="1"/>
  <c r="U1284" i="1"/>
  <c r="U1285" i="1"/>
  <c r="V1285" i="1" s="1"/>
  <c r="U1286" i="1"/>
  <c r="U1287" i="1"/>
  <c r="U1288" i="1"/>
  <c r="U1289" i="1"/>
  <c r="V1289" i="1" s="1"/>
  <c r="U1290" i="1"/>
  <c r="U1291" i="1"/>
  <c r="U1292" i="1"/>
  <c r="U1293" i="1"/>
  <c r="V1293" i="1" s="1"/>
  <c r="U1294" i="1"/>
  <c r="U1295" i="1"/>
  <c r="U1296" i="1"/>
  <c r="U1297" i="1"/>
  <c r="V1297" i="1" s="1"/>
  <c r="U1298" i="1"/>
  <c r="U1299" i="1"/>
  <c r="U1300" i="1"/>
  <c r="U1301" i="1"/>
  <c r="V1301" i="1" s="1"/>
  <c r="U1302" i="1"/>
  <c r="U1303" i="1"/>
  <c r="U1304" i="1"/>
  <c r="U1305" i="1"/>
  <c r="V1305" i="1" s="1"/>
  <c r="U1306" i="1"/>
  <c r="U1307" i="1"/>
  <c r="U1308" i="1"/>
  <c r="U1309" i="1"/>
  <c r="V1309" i="1" s="1"/>
  <c r="U1310" i="1"/>
  <c r="U1311" i="1"/>
  <c r="U1312" i="1"/>
  <c r="U1313" i="1"/>
  <c r="V1313" i="1" s="1"/>
  <c r="U1314" i="1"/>
  <c r="U1315" i="1"/>
  <c r="U1316" i="1"/>
  <c r="U1317" i="1"/>
  <c r="V1317" i="1" s="1"/>
  <c r="U1318" i="1"/>
  <c r="U1319" i="1"/>
  <c r="U1320" i="1"/>
  <c r="U1321" i="1"/>
  <c r="V1321" i="1" s="1"/>
  <c r="U1322" i="1"/>
  <c r="U1323" i="1"/>
  <c r="U1324" i="1"/>
  <c r="U1325" i="1"/>
  <c r="V1325" i="1" s="1"/>
  <c r="U1326" i="1"/>
  <c r="U1327" i="1"/>
  <c r="U1328" i="1"/>
  <c r="U1329" i="1"/>
  <c r="V1329" i="1" s="1"/>
  <c r="U1330" i="1"/>
  <c r="U1331" i="1"/>
  <c r="U1332" i="1"/>
  <c r="U1333" i="1"/>
  <c r="V1333" i="1" s="1"/>
  <c r="U1334" i="1"/>
  <c r="U1335" i="1"/>
  <c r="U1336" i="1"/>
  <c r="U1337" i="1"/>
  <c r="V1337" i="1" s="1"/>
  <c r="U1338" i="1"/>
  <c r="U1339" i="1"/>
  <c r="U1340" i="1"/>
  <c r="U1341" i="1"/>
  <c r="V1341" i="1" s="1"/>
  <c r="U1342" i="1"/>
  <c r="U1343" i="1"/>
  <c r="U1344" i="1"/>
  <c r="U1345" i="1"/>
  <c r="V1345" i="1" s="1"/>
  <c r="U1346" i="1"/>
  <c r="U1347" i="1"/>
  <c r="U1348" i="1"/>
  <c r="U1349" i="1"/>
  <c r="V1349" i="1" s="1"/>
  <c r="U1350" i="1"/>
  <c r="U1351" i="1"/>
  <c r="U1352" i="1"/>
  <c r="U1353" i="1"/>
  <c r="V1353" i="1" s="1"/>
  <c r="U1354" i="1"/>
  <c r="U1355" i="1"/>
  <c r="U1356" i="1"/>
  <c r="U1357" i="1"/>
  <c r="V1357" i="1" s="1"/>
  <c r="U1358" i="1"/>
  <c r="U1359" i="1"/>
  <c r="U1360" i="1"/>
  <c r="U1361" i="1"/>
  <c r="V1361" i="1" s="1"/>
  <c r="U1362" i="1"/>
  <c r="U1363" i="1"/>
  <c r="U1364" i="1"/>
  <c r="U1365" i="1"/>
  <c r="V1365" i="1" s="1"/>
  <c r="U1366" i="1"/>
  <c r="U1367" i="1"/>
  <c r="U1368" i="1"/>
  <c r="U1369" i="1"/>
  <c r="V1369" i="1" s="1"/>
  <c r="U1370" i="1"/>
  <c r="U1371" i="1"/>
  <c r="U1372" i="1"/>
  <c r="U1373" i="1"/>
  <c r="V1373" i="1" s="1"/>
  <c r="U1374" i="1"/>
  <c r="U1375" i="1"/>
  <c r="U1376" i="1"/>
  <c r="U1377" i="1"/>
  <c r="V1377" i="1" s="1"/>
  <c r="U1378" i="1"/>
  <c r="U1379" i="1"/>
  <c r="U1380" i="1"/>
  <c r="U1381" i="1"/>
  <c r="V1381" i="1" s="1"/>
  <c r="U1382" i="1"/>
  <c r="U1383" i="1"/>
  <c r="U1384" i="1"/>
  <c r="U1385" i="1"/>
  <c r="V1385" i="1" s="1"/>
  <c r="U1386" i="1"/>
  <c r="U1387" i="1"/>
  <c r="U1388" i="1"/>
  <c r="U1389" i="1"/>
  <c r="V1389" i="1" s="1"/>
  <c r="U1390" i="1"/>
  <c r="U1391" i="1"/>
  <c r="U1392" i="1"/>
  <c r="U1393" i="1"/>
  <c r="V1393" i="1" s="1"/>
  <c r="U1394" i="1"/>
  <c r="U1395" i="1"/>
  <c r="U1396" i="1"/>
  <c r="U1397" i="1"/>
  <c r="V1397" i="1" s="1"/>
  <c r="U1398" i="1"/>
  <c r="U1399" i="1"/>
  <c r="U1400" i="1"/>
  <c r="U1401" i="1"/>
  <c r="V1401" i="1" s="1"/>
  <c r="U1402" i="1"/>
  <c r="U1403" i="1"/>
  <c r="U1404" i="1"/>
  <c r="U1405" i="1"/>
  <c r="V1405" i="1" s="1"/>
  <c r="U1406" i="1"/>
  <c r="U1407" i="1"/>
  <c r="U1408" i="1"/>
  <c r="U1409" i="1"/>
  <c r="V1409" i="1" s="1"/>
  <c r="U1410" i="1"/>
  <c r="U1411" i="1"/>
  <c r="U1412" i="1"/>
  <c r="U1413" i="1"/>
  <c r="V1413" i="1" s="1"/>
  <c r="U1414" i="1"/>
  <c r="U1415" i="1"/>
  <c r="U1416" i="1"/>
  <c r="U1417" i="1"/>
  <c r="V1417" i="1" s="1"/>
  <c r="U1418" i="1"/>
  <c r="U1419" i="1"/>
  <c r="U1420" i="1"/>
  <c r="U1421" i="1"/>
  <c r="V1421" i="1" s="1"/>
  <c r="U1422" i="1"/>
  <c r="U1423" i="1"/>
  <c r="U1424" i="1"/>
  <c r="U1425" i="1"/>
  <c r="V1425" i="1" s="1"/>
  <c r="U1426" i="1"/>
  <c r="U1427" i="1"/>
  <c r="U1428" i="1"/>
  <c r="U1429" i="1"/>
  <c r="V1429" i="1" s="1"/>
  <c r="U1430" i="1"/>
  <c r="U1431" i="1"/>
  <c r="U1432" i="1"/>
  <c r="U1433" i="1"/>
  <c r="V1433" i="1" s="1"/>
  <c r="U1434" i="1"/>
  <c r="U1435" i="1"/>
  <c r="U1436" i="1"/>
  <c r="U1437" i="1"/>
  <c r="V1437" i="1" s="1"/>
  <c r="U1438" i="1"/>
  <c r="U1439" i="1"/>
  <c r="U1440" i="1"/>
  <c r="U1441" i="1"/>
  <c r="V1441" i="1" s="1"/>
  <c r="U1442" i="1"/>
  <c r="U1443" i="1"/>
  <c r="U1444" i="1"/>
  <c r="U1445" i="1"/>
  <c r="V1445" i="1" s="1"/>
  <c r="U1446" i="1"/>
  <c r="U1447" i="1"/>
  <c r="U1448" i="1"/>
  <c r="U1449" i="1"/>
  <c r="V1449" i="1" s="1"/>
  <c r="U1450" i="1"/>
  <c r="U1451" i="1"/>
  <c r="U1452" i="1"/>
  <c r="U1453" i="1"/>
  <c r="V1453" i="1" s="1"/>
  <c r="U1454" i="1"/>
  <c r="U1455" i="1"/>
  <c r="U1456" i="1"/>
  <c r="U1457" i="1"/>
  <c r="V1457" i="1" s="1"/>
  <c r="U1458" i="1"/>
  <c r="U1459" i="1"/>
  <c r="U1460" i="1"/>
  <c r="U1461" i="1"/>
  <c r="V1461" i="1" s="1"/>
  <c r="U1462" i="1"/>
  <c r="U1463" i="1"/>
  <c r="U1464" i="1"/>
  <c r="U1465" i="1"/>
  <c r="V1465" i="1" s="1"/>
  <c r="U1466" i="1"/>
  <c r="U1467" i="1"/>
  <c r="U1468" i="1"/>
  <c r="U1469" i="1"/>
  <c r="V1469" i="1" s="1"/>
  <c r="U1470" i="1"/>
  <c r="U1471" i="1"/>
  <c r="U1472" i="1"/>
  <c r="U1473" i="1"/>
  <c r="V1473" i="1" s="1"/>
  <c r="U1474" i="1"/>
  <c r="U1475" i="1"/>
  <c r="U1476" i="1"/>
  <c r="U1477" i="1"/>
  <c r="V1477" i="1" s="1"/>
  <c r="U1478" i="1"/>
  <c r="U1479" i="1"/>
  <c r="U1480" i="1"/>
  <c r="U1481" i="1"/>
  <c r="V1481" i="1" s="1"/>
  <c r="U1482" i="1"/>
  <c r="U1483" i="1"/>
  <c r="U1484" i="1"/>
  <c r="U1485" i="1"/>
  <c r="V1485" i="1" s="1"/>
  <c r="U1486" i="1"/>
  <c r="U1487" i="1"/>
  <c r="U1488" i="1"/>
  <c r="U1489" i="1"/>
  <c r="V1489" i="1" s="1"/>
  <c r="U1490" i="1"/>
  <c r="U1491" i="1"/>
  <c r="U1492" i="1"/>
  <c r="U1493" i="1"/>
  <c r="V1493" i="1" s="1"/>
  <c r="U1494" i="1"/>
  <c r="U1495" i="1"/>
  <c r="U1496" i="1"/>
  <c r="U1497" i="1"/>
  <c r="V1497" i="1" s="1"/>
  <c r="U1498" i="1"/>
  <c r="U1499" i="1"/>
  <c r="U1500" i="1"/>
  <c r="U1501" i="1"/>
  <c r="V1501" i="1" s="1"/>
  <c r="U1502" i="1"/>
  <c r="U1503" i="1"/>
  <c r="U1504" i="1"/>
  <c r="U1505" i="1"/>
  <c r="V1505" i="1" s="1"/>
  <c r="U1506" i="1"/>
  <c r="U1507" i="1"/>
  <c r="U1508" i="1"/>
  <c r="U1509" i="1"/>
  <c r="V1509" i="1" s="1"/>
  <c r="U1510" i="1"/>
  <c r="U1511" i="1"/>
  <c r="U1512" i="1"/>
  <c r="U1513" i="1"/>
  <c r="V1513" i="1" s="1"/>
  <c r="U1514" i="1"/>
  <c r="U1515" i="1"/>
  <c r="U1516" i="1"/>
  <c r="U1517" i="1"/>
  <c r="V1517" i="1" s="1"/>
  <c r="U1518" i="1"/>
  <c r="U1519" i="1"/>
  <c r="U1520" i="1"/>
  <c r="U1521" i="1"/>
  <c r="V1521" i="1" s="1"/>
  <c r="U1522" i="1"/>
  <c r="U1523" i="1"/>
  <c r="U1524" i="1"/>
  <c r="U1525" i="1"/>
  <c r="V1525" i="1" s="1"/>
  <c r="U1526" i="1"/>
  <c r="U1527" i="1"/>
  <c r="U1528" i="1"/>
  <c r="U1529" i="1"/>
  <c r="V1529" i="1" s="1"/>
  <c r="U1530" i="1"/>
  <c r="U1531" i="1"/>
  <c r="U1532" i="1"/>
  <c r="U1533" i="1"/>
  <c r="V1533" i="1" s="1"/>
  <c r="U1534" i="1"/>
  <c r="U1535" i="1"/>
  <c r="U1536" i="1"/>
  <c r="U1537" i="1"/>
  <c r="V1537" i="1" s="1"/>
  <c r="U1538" i="1"/>
  <c r="U1539" i="1"/>
  <c r="U1540" i="1"/>
  <c r="U1541" i="1"/>
  <c r="V1541" i="1" s="1"/>
  <c r="U1542" i="1"/>
  <c r="U1543" i="1"/>
  <c r="U1544" i="1"/>
  <c r="U1545" i="1"/>
  <c r="V1545" i="1" s="1"/>
  <c r="U1546" i="1"/>
  <c r="U1547" i="1"/>
  <c r="U1548" i="1"/>
  <c r="U1549" i="1"/>
  <c r="V1549" i="1" s="1"/>
  <c r="U1550" i="1"/>
  <c r="U1551" i="1"/>
  <c r="U1552" i="1"/>
  <c r="U1553" i="1"/>
  <c r="V1553" i="1" s="1"/>
  <c r="U1554" i="1"/>
  <c r="U1555" i="1"/>
  <c r="U1556" i="1"/>
  <c r="U1557" i="1"/>
  <c r="V1557" i="1" s="1"/>
  <c r="U1558" i="1"/>
  <c r="U1559" i="1"/>
  <c r="U1560" i="1"/>
  <c r="U1561" i="1"/>
  <c r="V1561" i="1" s="1"/>
  <c r="U1562" i="1"/>
  <c r="U1563" i="1"/>
  <c r="U1564" i="1"/>
  <c r="U1565" i="1"/>
  <c r="V1565" i="1" s="1"/>
  <c r="U1566" i="1"/>
  <c r="U1567" i="1"/>
  <c r="U1568" i="1"/>
  <c r="U1569" i="1"/>
  <c r="V1569" i="1" s="1"/>
  <c r="U1570" i="1"/>
  <c r="U1571" i="1"/>
  <c r="U1572" i="1"/>
  <c r="U1573" i="1"/>
  <c r="V1573" i="1" s="1"/>
  <c r="U1574" i="1"/>
  <c r="U1575" i="1"/>
  <c r="U1576" i="1"/>
  <c r="U1577" i="1"/>
  <c r="V1577" i="1" s="1"/>
  <c r="U1578" i="1"/>
  <c r="U1579" i="1"/>
  <c r="U1580" i="1"/>
  <c r="U1581" i="1"/>
  <c r="V1581" i="1" s="1"/>
  <c r="U1582" i="1"/>
  <c r="U1583" i="1"/>
  <c r="U1584" i="1"/>
  <c r="U1585" i="1"/>
  <c r="V1585" i="1" s="1"/>
  <c r="U1586" i="1"/>
  <c r="U1587" i="1"/>
  <c r="U1588" i="1"/>
  <c r="U1589" i="1"/>
  <c r="V1589" i="1" s="1"/>
  <c r="U1590" i="1"/>
  <c r="U1591" i="1"/>
  <c r="U1592" i="1"/>
  <c r="U1593" i="1"/>
  <c r="V1593" i="1" s="1"/>
  <c r="U1594" i="1"/>
  <c r="U1595" i="1"/>
  <c r="U1596" i="1"/>
  <c r="U1597" i="1"/>
  <c r="V1597" i="1" s="1"/>
  <c r="U1598" i="1"/>
  <c r="U1599" i="1"/>
  <c r="U1600" i="1"/>
  <c r="U1601" i="1"/>
  <c r="V1601" i="1" s="1"/>
  <c r="U1602" i="1"/>
  <c r="U1603" i="1"/>
  <c r="U1604" i="1"/>
  <c r="U1605" i="1"/>
  <c r="V1605" i="1" s="1"/>
  <c r="U1606" i="1"/>
  <c r="U1607" i="1"/>
  <c r="U1608" i="1"/>
  <c r="U1609" i="1"/>
  <c r="V1609" i="1" s="1"/>
  <c r="U1610" i="1"/>
  <c r="U1611" i="1"/>
  <c r="U1612" i="1"/>
  <c r="U1613" i="1"/>
  <c r="V1613" i="1" s="1"/>
  <c r="U1614" i="1"/>
  <c r="U1615" i="1"/>
  <c r="U1616" i="1"/>
  <c r="U1617" i="1"/>
  <c r="V1617" i="1" s="1"/>
  <c r="U1618" i="1"/>
  <c r="U1619" i="1"/>
  <c r="U1620" i="1"/>
  <c r="U1621" i="1"/>
  <c r="V1621" i="1" s="1"/>
  <c r="U1622" i="1"/>
  <c r="U1623" i="1"/>
  <c r="U1624" i="1"/>
  <c r="U1625" i="1"/>
  <c r="V1625" i="1" s="1"/>
  <c r="U1626" i="1"/>
  <c r="U1627" i="1"/>
  <c r="U1628" i="1"/>
  <c r="U1629" i="1"/>
  <c r="V1629" i="1" s="1"/>
  <c r="U1630" i="1"/>
  <c r="U1631" i="1"/>
  <c r="U1632" i="1"/>
  <c r="U1633" i="1"/>
  <c r="V1633" i="1" s="1"/>
  <c r="U1634" i="1"/>
  <c r="U1635" i="1"/>
  <c r="U1636" i="1"/>
  <c r="U1637" i="1"/>
  <c r="V1637" i="1" s="1"/>
  <c r="U1638" i="1"/>
  <c r="U1639" i="1"/>
  <c r="U1640" i="1"/>
  <c r="U1641" i="1"/>
  <c r="V1641" i="1" s="1"/>
  <c r="U1642" i="1"/>
  <c r="U1643" i="1"/>
  <c r="U1644" i="1"/>
  <c r="U1645" i="1"/>
  <c r="V1645" i="1" s="1"/>
  <c r="U1646" i="1"/>
  <c r="U1647" i="1"/>
  <c r="U1648" i="1"/>
  <c r="U1649" i="1"/>
  <c r="V1649" i="1" s="1"/>
  <c r="U1650" i="1"/>
  <c r="U1651" i="1"/>
  <c r="U1652" i="1"/>
  <c r="U1653" i="1"/>
  <c r="V1653" i="1" s="1"/>
  <c r="U1654" i="1"/>
  <c r="U1655" i="1"/>
  <c r="U1656" i="1"/>
  <c r="U1657" i="1"/>
  <c r="V1657" i="1" s="1"/>
  <c r="U1658" i="1"/>
  <c r="U1659" i="1"/>
  <c r="U1660" i="1"/>
  <c r="U1661" i="1"/>
  <c r="V1661" i="1" s="1"/>
  <c r="U1662" i="1"/>
  <c r="U1663" i="1"/>
  <c r="U1664" i="1"/>
  <c r="U1665" i="1"/>
  <c r="V1665" i="1" s="1"/>
  <c r="U1666" i="1"/>
  <c r="U1667" i="1"/>
  <c r="U1668" i="1"/>
  <c r="U1669" i="1"/>
  <c r="V1669" i="1" s="1"/>
  <c r="U1670" i="1"/>
  <c r="U1671" i="1"/>
  <c r="U1672" i="1"/>
  <c r="U1673" i="1"/>
  <c r="V1673" i="1" s="1"/>
  <c r="U1674" i="1"/>
  <c r="U1675" i="1"/>
  <c r="U1676" i="1"/>
  <c r="U1677" i="1"/>
  <c r="V1677" i="1" s="1"/>
  <c r="U1678" i="1"/>
  <c r="U1679" i="1"/>
  <c r="U1680" i="1"/>
  <c r="U1681" i="1"/>
  <c r="V1681" i="1" s="1"/>
  <c r="U1682" i="1"/>
  <c r="U1683" i="1"/>
  <c r="U1684" i="1"/>
  <c r="U1685" i="1"/>
  <c r="V1685" i="1" s="1"/>
  <c r="U1686" i="1"/>
  <c r="U1687" i="1"/>
  <c r="U1688" i="1"/>
  <c r="U1689" i="1"/>
  <c r="V1689" i="1" s="1"/>
  <c r="U1690" i="1"/>
  <c r="U1691" i="1"/>
  <c r="U1692" i="1"/>
  <c r="U1693" i="1"/>
  <c r="V1693" i="1" s="1"/>
  <c r="U1694" i="1"/>
  <c r="U1695" i="1"/>
  <c r="U1696" i="1"/>
  <c r="U1697" i="1"/>
  <c r="V1697" i="1" s="1"/>
  <c r="U1698" i="1"/>
  <c r="U1699" i="1"/>
  <c r="U1700" i="1"/>
  <c r="U1701" i="1"/>
  <c r="V1701" i="1" s="1"/>
  <c r="U1702" i="1"/>
  <c r="U1703" i="1"/>
  <c r="U1704" i="1"/>
  <c r="U1705" i="1"/>
  <c r="V1705" i="1" s="1"/>
  <c r="U1706" i="1"/>
  <c r="U1707" i="1"/>
  <c r="U1708" i="1"/>
  <c r="U1709" i="1"/>
  <c r="V1709" i="1" s="1"/>
  <c r="U1710" i="1"/>
  <c r="U1711" i="1"/>
  <c r="U1712" i="1"/>
  <c r="U1713" i="1"/>
  <c r="V1713" i="1" s="1"/>
  <c r="U1714" i="1"/>
  <c r="U1715" i="1"/>
  <c r="U1716" i="1"/>
  <c r="U1717" i="1"/>
  <c r="V1717" i="1" s="1"/>
  <c r="U1718" i="1"/>
  <c r="U1719" i="1"/>
  <c r="U1720" i="1"/>
  <c r="U1721" i="1"/>
  <c r="V1721" i="1" s="1"/>
  <c r="U1722" i="1"/>
  <c r="U1723" i="1"/>
  <c r="U1724" i="1"/>
  <c r="U1725" i="1"/>
  <c r="V1725" i="1" s="1"/>
  <c r="U1726" i="1"/>
  <c r="U1727" i="1"/>
  <c r="U1728" i="1"/>
  <c r="U1729" i="1"/>
  <c r="V1729" i="1" s="1"/>
  <c r="U1730" i="1"/>
  <c r="U1731" i="1"/>
  <c r="U1732" i="1"/>
  <c r="U1733" i="1"/>
  <c r="V1733" i="1" s="1"/>
  <c r="U1734" i="1"/>
  <c r="U1735" i="1"/>
  <c r="U1736" i="1"/>
  <c r="U1737" i="1"/>
  <c r="V1737" i="1" s="1"/>
  <c r="U1738" i="1"/>
  <c r="U1739" i="1"/>
  <c r="U1740" i="1"/>
  <c r="U1741" i="1"/>
  <c r="V1741" i="1" s="1"/>
  <c r="U1742" i="1"/>
  <c r="U1743" i="1"/>
  <c r="U1744" i="1"/>
  <c r="U1745" i="1"/>
  <c r="V1745" i="1" s="1"/>
  <c r="U1746" i="1"/>
  <c r="U1747" i="1"/>
  <c r="U1748" i="1"/>
  <c r="U1749" i="1"/>
  <c r="V1749" i="1" s="1"/>
  <c r="U1750" i="1"/>
  <c r="U1751" i="1"/>
  <c r="U1752" i="1"/>
  <c r="U1753" i="1"/>
  <c r="V1753" i="1" s="1"/>
  <c r="U1754" i="1"/>
  <c r="U1755" i="1"/>
  <c r="U1756" i="1"/>
  <c r="U1757" i="1"/>
  <c r="V1757" i="1" s="1"/>
  <c r="U1758" i="1"/>
  <c r="U1759" i="1"/>
  <c r="U1760" i="1"/>
  <c r="U1761" i="1"/>
  <c r="V1761" i="1" s="1"/>
  <c r="U1762" i="1"/>
  <c r="U1763" i="1"/>
  <c r="U1764" i="1"/>
  <c r="U1765" i="1"/>
  <c r="V1765" i="1" s="1"/>
  <c r="U1766" i="1"/>
  <c r="U1767" i="1"/>
  <c r="U1768" i="1"/>
  <c r="U1769" i="1"/>
  <c r="V1769" i="1" s="1"/>
  <c r="U1770" i="1"/>
  <c r="U1771" i="1"/>
  <c r="U1772" i="1"/>
  <c r="U1773" i="1"/>
  <c r="V1773" i="1" s="1"/>
  <c r="U1774" i="1"/>
  <c r="U1775" i="1"/>
  <c r="U1776" i="1"/>
  <c r="U1777" i="1"/>
  <c r="V1777" i="1" s="1"/>
  <c r="U1778" i="1"/>
  <c r="U1779" i="1"/>
  <c r="U1780" i="1"/>
  <c r="U1781" i="1"/>
  <c r="V1781" i="1" s="1"/>
  <c r="U1782" i="1"/>
  <c r="U1783" i="1"/>
  <c r="U1784" i="1"/>
  <c r="U1785" i="1"/>
  <c r="V1785" i="1" s="1"/>
  <c r="U1786" i="1"/>
  <c r="U1787" i="1"/>
  <c r="U1788" i="1"/>
  <c r="U1789" i="1"/>
  <c r="V1789" i="1" s="1"/>
  <c r="U1790" i="1"/>
  <c r="U1791" i="1"/>
  <c r="U1792" i="1"/>
  <c r="U1793" i="1"/>
  <c r="V1793" i="1" s="1"/>
  <c r="U1794" i="1"/>
  <c r="U1795" i="1"/>
  <c r="U1796" i="1"/>
  <c r="U1797" i="1"/>
  <c r="V1797" i="1" s="1"/>
  <c r="U1798" i="1"/>
  <c r="U1799" i="1"/>
  <c r="U1800" i="1"/>
  <c r="U1801" i="1"/>
  <c r="V1801" i="1" s="1"/>
  <c r="U1802" i="1"/>
  <c r="U1803" i="1"/>
  <c r="U1804" i="1"/>
  <c r="U1805" i="1"/>
  <c r="V1805" i="1" s="1"/>
  <c r="U1806" i="1"/>
  <c r="U1807" i="1"/>
  <c r="U1808" i="1"/>
  <c r="U1809" i="1"/>
  <c r="V1809" i="1" s="1"/>
  <c r="U1810" i="1"/>
  <c r="U1811" i="1"/>
  <c r="U1812" i="1"/>
  <c r="U1813" i="1"/>
  <c r="V1813" i="1" s="1"/>
  <c r="U1814" i="1"/>
  <c r="U1815" i="1"/>
  <c r="U1816" i="1"/>
  <c r="U1817" i="1"/>
  <c r="V1817" i="1" s="1"/>
  <c r="U1818" i="1"/>
  <c r="U1819" i="1"/>
  <c r="U1820" i="1"/>
  <c r="U1821" i="1"/>
  <c r="V1821" i="1" s="1"/>
  <c r="U1822" i="1"/>
  <c r="U1823" i="1"/>
  <c r="U1824" i="1"/>
  <c r="U1825" i="1"/>
  <c r="V1825" i="1" s="1"/>
  <c r="U1826" i="1"/>
  <c r="U1827" i="1"/>
  <c r="U1828" i="1"/>
  <c r="U1829" i="1"/>
  <c r="V1829" i="1" s="1"/>
  <c r="U1830" i="1"/>
  <c r="U1831" i="1"/>
  <c r="U1832" i="1"/>
  <c r="U1833" i="1"/>
  <c r="V1833" i="1" s="1"/>
  <c r="U1834" i="1"/>
  <c r="U1835" i="1"/>
  <c r="U1836" i="1"/>
  <c r="U1837" i="1"/>
  <c r="V1837" i="1" s="1"/>
  <c r="U1838" i="1"/>
  <c r="U1839" i="1"/>
  <c r="U1840" i="1"/>
  <c r="U1841" i="1"/>
  <c r="V1841" i="1" s="1"/>
  <c r="U1842" i="1"/>
  <c r="U1843" i="1"/>
  <c r="U1844" i="1"/>
  <c r="U1845" i="1"/>
  <c r="V1845" i="1" s="1"/>
  <c r="U1846" i="1"/>
  <c r="U1847" i="1"/>
  <c r="U1848" i="1"/>
  <c r="U1849" i="1"/>
  <c r="V1849" i="1" s="1"/>
  <c r="U1850" i="1"/>
  <c r="U1851" i="1"/>
  <c r="U1852" i="1"/>
  <c r="U1853" i="1"/>
  <c r="V1853" i="1" s="1"/>
  <c r="U1854" i="1"/>
  <c r="U1855" i="1"/>
  <c r="U1856" i="1"/>
  <c r="U1857" i="1"/>
  <c r="V1857" i="1" s="1"/>
  <c r="U1858" i="1"/>
  <c r="U1859" i="1"/>
  <c r="U1860" i="1"/>
  <c r="U1861" i="1"/>
  <c r="V1861" i="1" s="1"/>
  <c r="U1862" i="1"/>
  <c r="U1863" i="1"/>
  <c r="U1864" i="1"/>
  <c r="U1865" i="1"/>
  <c r="V1865" i="1" s="1"/>
  <c r="U1866" i="1"/>
  <c r="U1867" i="1"/>
  <c r="U1868" i="1"/>
  <c r="U1869" i="1"/>
  <c r="V1869" i="1" s="1"/>
  <c r="U1870" i="1"/>
  <c r="U1871" i="1"/>
  <c r="U1872" i="1"/>
  <c r="U1873" i="1"/>
  <c r="V1873" i="1" s="1"/>
  <c r="U1874" i="1"/>
  <c r="U1875" i="1"/>
  <c r="U1876" i="1"/>
  <c r="U1877" i="1"/>
  <c r="V1877" i="1" s="1"/>
  <c r="U1878" i="1"/>
  <c r="U1879" i="1"/>
  <c r="U1880" i="1"/>
  <c r="U1881" i="1"/>
  <c r="V1881" i="1" s="1"/>
  <c r="U1882" i="1"/>
  <c r="U1883" i="1"/>
  <c r="U1884" i="1"/>
  <c r="U1885" i="1"/>
  <c r="V1885" i="1" s="1"/>
  <c r="U1886" i="1"/>
  <c r="U1887" i="1"/>
  <c r="U1888" i="1"/>
  <c r="U1889" i="1"/>
  <c r="V1889" i="1" s="1"/>
  <c r="U1890" i="1"/>
  <c r="U1891" i="1"/>
  <c r="U1892" i="1"/>
  <c r="U1893" i="1"/>
  <c r="V1893" i="1" s="1"/>
  <c r="U1894" i="1"/>
  <c r="U1895" i="1"/>
  <c r="U1896" i="1"/>
  <c r="U1897" i="1"/>
  <c r="V1897" i="1" s="1"/>
  <c r="U1898" i="1"/>
  <c r="U1899" i="1"/>
  <c r="U1900" i="1"/>
  <c r="U1901" i="1"/>
  <c r="V1901" i="1" s="1"/>
  <c r="U1902" i="1"/>
  <c r="U1903" i="1"/>
  <c r="U1904" i="1"/>
  <c r="U1905" i="1"/>
  <c r="V1905" i="1" s="1"/>
  <c r="U1906" i="1"/>
  <c r="U1907" i="1"/>
  <c r="U1908" i="1"/>
  <c r="U1909" i="1"/>
  <c r="V1909" i="1" s="1"/>
  <c r="U1910" i="1"/>
  <c r="U1911" i="1"/>
  <c r="U1912" i="1"/>
  <c r="U1913" i="1"/>
  <c r="V1913" i="1" s="1"/>
  <c r="U1914" i="1"/>
  <c r="U1915" i="1"/>
  <c r="U1916" i="1"/>
  <c r="U1917" i="1"/>
  <c r="V1917" i="1" s="1"/>
  <c r="U1918" i="1"/>
  <c r="U1919" i="1"/>
  <c r="U1920" i="1"/>
  <c r="U1921" i="1"/>
  <c r="V1921" i="1" s="1"/>
  <c r="U1922" i="1"/>
  <c r="U1923" i="1"/>
  <c r="U1924" i="1"/>
  <c r="U1925" i="1"/>
  <c r="V1925" i="1" s="1"/>
  <c r="U1926" i="1"/>
  <c r="U1927" i="1"/>
  <c r="U1928" i="1"/>
  <c r="U1929" i="1"/>
  <c r="V1929" i="1" s="1"/>
  <c r="U1930" i="1"/>
  <c r="U1931" i="1"/>
  <c r="U1932" i="1"/>
  <c r="U1933" i="1"/>
  <c r="V1933" i="1" s="1"/>
  <c r="U1934" i="1"/>
  <c r="U1935" i="1"/>
  <c r="U1936" i="1"/>
  <c r="U1937" i="1"/>
  <c r="V1937" i="1" s="1"/>
  <c r="U1938" i="1"/>
  <c r="U1939" i="1"/>
  <c r="U1940" i="1"/>
  <c r="U1941" i="1"/>
  <c r="V1941" i="1" s="1"/>
  <c r="U1942" i="1"/>
  <c r="U1943" i="1"/>
  <c r="U1944" i="1"/>
  <c r="U1945" i="1"/>
  <c r="V1945" i="1" s="1"/>
  <c r="U1946" i="1"/>
  <c r="U1947" i="1"/>
  <c r="U1948" i="1"/>
  <c r="U1949" i="1"/>
  <c r="V1949" i="1" s="1"/>
  <c r="U1950" i="1"/>
  <c r="U1951" i="1"/>
  <c r="U1952" i="1"/>
  <c r="U1953" i="1"/>
  <c r="V1953" i="1" s="1"/>
  <c r="U1954" i="1"/>
  <c r="U1955" i="1"/>
  <c r="U1956" i="1"/>
  <c r="U1957" i="1"/>
  <c r="V1957" i="1" s="1"/>
  <c r="U1958" i="1"/>
  <c r="U1959" i="1"/>
  <c r="U1960" i="1"/>
  <c r="U1961" i="1"/>
  <c r="V1961" i="1" s="1"/>
  <c r="U1962" i="1"/>
  <c r="U1963" i="1"/>
  <c r="U1964" i="1"/>
  <c r="U1965" i="1"/>
  <c r="V1965" i="1" s="1"/>
  <c r="U1966" i="1"/>
  <c r="U1967" i="1"/>
  <c r="U1968" i="1"/>
  <c r="U1969" i="1"/>
  <c r="V1969" i="1" s="1"/>
  <c r="U1970" i="1"/>
  <c r="U1971" i="1"/>
  <c r="U1972" i="1"/>
  <c r="U1973" i="1"/>
  <c r="V1973" i="1" s="1"/>
  <c r="U1974" i="1"/>
  <c r="U1975" i="1"/>
  <c r="U1976" i="1"/>
  <c r="U1977" i="1"/>
  <c r="V1977" i="1" s="1"/>
  <c r="U1978" i="1"/>
  <c r="U1979" i="1"/>
  <c r="U1980" i="1"/>
  <c r="U1981" i="1"/>
  <c r="V1981" i="1" s="1"/>
  <c r="U1982" i="1"/>
  <c r="U1983" i="1"/>
  <c r="U1984" i="1"/>
  <c r="U1985" i="1"/>
  <c r="V1985" i="1" s="1"/>
  <c r="U1986" i="1"/>
  <c r="U1987" i="1"/>
  <c r="U1988" i="1"/>
  <c r="U1989" i="1"/>
  <c r="V1989" i="1" s="1"/>
  <c r="U1990" i="1"/>
  <c r="U1991" i="1"/>
  <c r="U1992" i="1"/>
  <c r="U1993" i="1"/>
  <c r="V1993" i="1" s="1"/>
  <c r="U1994" i="1"/>
  <c r="U1995" i="1"/>
  <c r="U1996" i="1"/>
  <c r="U1997" i="1"/>
  <c r="V1997" i="1" s="1"/>
  <c r="U1998" i="1"/>
  <c r="U1999" i="1"/>
  <c r="U2000" i="1"/>
  <c r="U2001" i="1"/>
  <c r="V2001" i="1" s="1"/>
  <c r="U2002" i="1"/>
  <c r="U2003" i="1"/>
  <c r="U2004" i="1"/>
  <c r="U2005" i="1"/>
  <c r="V2005" i="1" s="1"/>
  <c r="U2006" i="1"/>
  <c r="U2007" i="1"/>
  <c r="U2008" i="1"/>
  <c r="U2009" i="1"/>
  <c r="V2009" i="1" s="1"/>
  <c r="U2010" i="1"/>
  <c r="U2011" i="1"/>
  <c r="U2012" i="1"/>
  <c r="U2013" i="1"/>
  <c r="V2013" i="1" s="1"/>
  <c r="U2014" i="1"/>
  <c r="U2015" i="1"/>
  <c r="U2016" i="1"/>
  <c r="U2017" i="1"/>
  <c r="V2017" i="1" s="1"/>
  <c r="U2018" i="1"/>
  <c r="U2019" i="1"/>
  <c r="U2020" i="1"/>
  <c r="U2021" i="1"/>
  <c r="V2021" i="1" s="1"/>
  <c r="U2022" i="1"/>
  <c r="U2023" i="1"/>
  <c r="U2024" i="1"/>
  <c r="U2025" i="1"/>
  <c r="V2025" i="1" s="1"/>
  <c r="U2026" i="1"/>
  <c r="U2027" i="1"/>
  <c r="U2028" i="1"/>
  <c r="U2029" i="1"/>
  <c r="V2029" i="1" s="1"/>
  <c r="U2030" i="1"/>
  <c r="U2031" i="1"/>
  <c r="U2032" i="1"/>
  <c r="U2033" i="1"/>
  <c r="V2033" i="1" s="1"/>
  <c r="U2034" i="1"/>
  <c r="U2035" i="1"/>
  <c r="U2036" i="1"/>
  <c r="U2037" i="1"/>
  <c r="V2037" i="1" s="1"/>
  <c r="U2038" i="1"/>
  <c r="U2039" i="1"/>
  <c r="U2040" i="1"/>
  <c r="U2041" i="1"/>
  <c r="V2041" i="1" s="1"/>
  <c r="U2042" i="1"/>
  <c r="U2043" i="1"/>
  <c r="U2044" i="1"/>
  <c r="U2045" i="1"/>
  <c r="V2045" i="1" s="1"/>
  <c r="U2046" i="1"/>
  <c r="U2047" i="1"/>
  <c r="U2048" i="1"/>
  <c r="U2049" i="1"/>
  <c r="V2049" i="1" s="1"/>
  <c r="U2050" i="1"/>
  <c r="U2051" i="1"/>
  <c r="U2052" i="1"/>
  <c r="V2052" i="1" s="1"/>
  <c r="U2053" i="1"/>
  <c r="V2053" i="1" s="1"/>
  <c r="U2054" i="1"/>
  <c r="V2054" i="1" s="1"/>
  <c r="U2055" i="1"/>
  <c r="U2056" i="1"/>
  <c r="V2056" i="1" s="1"/>
  <c r="U2057" i="1"/>
  <c r="V2057" i="1" s="1"/>
  <c r="U2058" i="1"/>
  <c r="U2059" i="1"/>
  <c r="U2060" i="1"/>
  <c r="V2060" i="1" s="1"/>
  <c r="U2061" i="1"/>
  <c r="V2061" i="1" s="1"/>
  <c r="U2062" i="1"/>
  <c r="V2062" i="1" s="1"/>
  <c r="U2063" i="1"/>
  <c r="U2064" i="1"/>
  <c r="V2064" i="1" s="1"/>
  <c r="U2065" i="1"/>
  <c r="V2065" i="1" s="1"/>
  <c r="U2066" i="1"/>
  <c r="U2067" i="1"/>
  <c r="U2068" i="1"/>
  <c r="V2068" i="1" s="1"/>
  <c r="U2069" i="1"/>
  <c r="V2069" i="1" s="1"/>
  <c r="U2070" i="1"/>
  <c r="V2070" i="1" s="1"/>
  <c r="U2071" i="1"/>
  <c r="U2072" i="1"/>
  <c r="V2072" i="1" s="1"/>
  <c r="U2073" i="1"/>
  <c r="V2073" i="1" s="1"/>
  <c r="U2074" i="1"/>
  <c r="U2075" i="1"/>
  <c r="U2076" i="1"/>
  <c r="V2076" i="1" s="1"/>
  <c r="U2077" i="1"/>
  <c r="V2077" i="1" s="1"/>
  <c r="U2078" i="1"/>
  <c r="V2078" i="1" s="1"/>
  <c r="U2079" i="1"/>
  <c r="U2080" i="1"/>
  <c r="V2080" i="1" s="1"/>
  <c r="U2081" i="1"/>
  <c r="V2081" i="1" s="1"/>
  <c r="U2082" i="1"/>
  <c r="U2083" i="1"/>
  <c r="U2084" i="1"/>
  <c r="V2084" i="1" s="1"/>
  <c r="U2085" i="1"/>
  <c r="V2085" i="1" s="1"/>
  <c r="U2086" i="1"/>
  <c r="V2086" i="1" s="1"/>
  <c r="U2087" i="1"/>
  <c r="U2088" i="1"/>
  <c r="V2088" i="1" s="1"/>
  <c r="U2089" i="1"/>
  <c r="U2090" i="1"/>
  <c r="V2090" i="1" s="1"/>
  <c r="U2091" i="1"/>
  <c r="U2092" i="1"/>
  <c r="V2092" i="1" s="1"/>
  <c r="U2093" i="1"/>
  <c r="U2094" i="1"/>
  <c r="V2094" i="1" s="1"/>
  <c r="U2095" i="1"/>
  <c r="U2096" i="1"/>
  <c r="V2096" i="1" s="1"/>
  <c r="U2097" i="1"/>
  <c r="V2097" i="1" s="1"/>
  <c r="U2098" i="1"/>
  <c r="V2098" i="1" s="1"/>
  <c r="U2099" i="1"/>
  <c r="U2100" i="1"/>
  <c r="V2100" i="1" s="1"/>
  <c r="U2101" i="1"/>
  <c r="V2101" i="1" s="1"/>
  <c r="U2102" i="1"/>
  <c r="V2102" i="1" s="1"/>
  <c r="U2103" i="1"/>
  <c r="U2104" i="1"/>
  <c r="V2104" i="1" s="1"/>
  <c r="U2105" i="1"/>
  <c r="V2105" i="1" s="1"/>
  <c r="U2106" i="1"/>
  <c r="U2107" i="1"/>
  <c r="U2108" i="1"/>
  <c r="V2108" i="1" s="1"/>
  <c r="U2109" i="1"/>
  <c r="V2109" i="1" s="1"/>
  <c r="U2110" i="1"/>
  <c r="V2110" i="1" s="1"/>
  <c r="U2111" i="1"/>
  <c r="U2112" i="1"/>
  <c r="V2112" i="1" s="1"/>
  <c r="U2113" i="1"/>
  <c r="V2113" i="1" s="1"/>
  <c r="U2114" i="1"/>
  <c r="V2114" i="1" s="1"/>
  <c r="U2115" i="1"/>
  <c r="U2116" i="1"/>
  <c r="V2116" i="1" s="1"/>
  <c r="U2117" i="1"/>
  <c r="V2117" i="1" s="1"/>
  <c r="U2118" i="1"/>
  <c r="V2118" i="1" s="1"/>
  <c r="U2119" i="1"/>
  <c r="U2120" i="1"/>
  <c r="V2120" i="1" s="1"/>
  <c r="U2121" i="1"/>
  <c r="V2121" i="1" s="1"/>
  <c r="U2122" i="1"/>
  <c r="V2122" i="1" s="1"/>
  <c r="U2123" i="1"/>
  <c r="U2124" i="1"/>
  <c r="V2124" i="1" s="1"/>
  <c r="U2125" i="1"/>
  <c r="U2126" i="1"/>
  <c r="V2126" i="1" s="1"/>
  <c r="U2127" i="1"/>
  <c r="U2128" i="1"/>
  <c r="V2128" i="1" s="1"/>
  <c r="U2129" i="1"/>
  <c r="V2129" i="1" s="1"/>
  <c r="U2130" i="1"/>
  <c r="V2130" i="1" s="1"/>
  <c r="U2131" i="1"/>
  <c r="U2132" i="1"/>
  <c r="U2133" i="1"/>
  <c r="V2133" i="1" s="1"/>
  <c r="U2134" i="1"/>
  <c r="V2134" i="1" s="1"/>
  <c r="U2135" i="1"/>
  <c r="U2136" i="1"/>
  <c r="V2136" i="1" s="1"/>
  <c r="U2137" i="1"/>
  <c r="V2137" i="1" s="1"/>
  <c r="U2138" i="1"/>
  <c r="U2139" i="1"/>
  <c r="U2140" i="1"/>
  <c r="V2140" i="1" s="1"/>
  <c r="U2141" i="1"/>
  <c r="V2141" i="1" s="1"/>
  <c r="U2142" i="1"/>
  <c r="U2143" i="1"/>
  <c r="U2144" i="1"/>
  <c r="U2145" i="1"/>
  <c r="V2145" i="1" s="1"/>
  <c r="U2146" i="1"/>
  <c r="V2146" i="1" s="1"/>
  <c r="U2147" i="1"/>
  <c r="U2148" i="1"/>
  <c r="U2149" i="1"/>
  <c r="V2149" i="1" s="1"/>
  <c r="U2150" i="1"/>
  <c r="V2150" i="1" s="1"/>
  <c r="U2151" i="1"/>
  <c r="U2152" i="1"/>
  <c r="V2152" i="1" s="1"/>
  <c r="U2153" i="1"/>
  <c r="V2153" i="1" s="1"/>
  <c r="U2154" i="1"/>
  <c r="V2154" i="1" s="1"/>
  <c r="U2155" i="1"/>
  <c r="U2156" i="1"/>
  <c r="V2156" i="1" s="1"/>
  <c r="U2157" i="1"/>
  <c r="V2157" i="1" s="1"/>
  <c r="U2158" i="1"/>
  <c r="V2158" i="1" s="1"/>
  <c r="U2159" i="1"/>
  <c r="U2160" i="1"/>
  <c r="U2161" i="1"/>
  <c r="V2161" i="1" s="1"/>
  <c r="U2162" i="1"/>
  <c r="U2163" i="1"/>
  <c r="U2164" i="1"/>
  <c r="V2164" i="1" s="1"/>
  <c r="U2165" i="1"/>
  <c r="V2165" i="1" s="1"/>
  <c r="U2166" i="1"/>
  <c r="V2166" i="1" s="1"/>
  <c r="U2167" i="1"/>
  <c r="U2168" i="1"/>
  <c r="U2169" i="1"/>
  <c r="V2169" i="1" s="1"/>
  <c r="U2170" i="1"/>
  <c r="U2171" i="1"/>
  <c r="U2172" i="1"/>
  <c r="V2172" i="1" s="1"/>
  <c r="U2173" i="1"/>
  <c r="V2173" i="1" s="1"/>
  <c r="U2174" i="1"/>
  <c r="U2175" i="1"/>
  <c r="U2176" i="1"/>
  <c r="V2176" i="1" s="1"/>
  <c r="U2177" i="1"/>
  <c r="V2177" i="1" s="1"/>
  <c r="U2178" i="1"/>
  <c r="U2179" i="1"/>
  <c r="U2180" i="1"/>
  <c r="U2181" i="1"/>
  <c r="V2181" i="1" s="1"/>
  <c r="U2182" i="1"/>
  <c r="V2182" i="1" s="1"/>
  <c r="U2183" i="1"/>
  <c r="U2184" i="1"/>
  <c r="V2184" i="1" s="1"/>
  <c r="U2185" i="1"/>
  <c r="V2185" i="1" s="1"/>
  <c r="U2186" i="1"/>
  <c r="V2186" i="1" s="1"/>
  <c r="U2187" i="1"/>
  <c r="U2188" i="1"/>
  <c r="V2188" i="1" s="1"/>
  <c r="U2189" i="1"/>
  <c r="V2189" i="1" s="1"/>
  <c r="U2190" i="1"/>
  <c r="V2190" i="1" s="1"/>
  <c r="U2191" i="1"/>
  <c r="U2192" i="1"/>
  <c r="V2192" i="1" s="1"/>
  <c r="U2193" i="1"/>
  <c r="V2193" i="1" s="1"/>
  <c r="U2194" i="1"/>
  <c r="U2195" i="1"/>
  <c r="U2196" i="1"/>
  <c r="V2196" i="1" s="1"/>
  <c r="U2197" i="1"/>
  <c r="V2197" i="1" s="1"/>
  <c r="U2198" i="1"/>
  <c r="U2199" i="1"/>
  <c r="U2200" i="1"/>
  <c r="U2201" i="1"/>
  <c r="V2201" i="1" s="1"/>
  <c r="U2202" i="1"/>
  <c r="V2202" i="1" s="1"/>
  <c r="U2203" i="1"/>
  <c r="U2204" i="1"/>
  <c r="V2204" i="1" s="1"/>
  <c r="U2205" i="1"/>
  <c r="V2205" i="1" s="1"/>
  <c r="U2206" i="1"/>
  <c r="U2207" i="1"/>
  <c r="U2208" i="1"/>
  <c r="V2208" i="1" s="1"/>
  <c r="U2209" i="1"/>
  <c r="V2209" i="1" s="1"/>
  <c r="U2210" i="1"/>
  <c r="U2211" i="1"/>
  <c r="U2212" i="1"/>
  <c r="U2213" i="1"/>
  <c r="V2213" i="1" s="1"/>
  <c r="U2214" i="1"/>
  <c r="V2214" i="1" s="1"/>
  <c r="U2215" i="1"/>
  <c r="U2216" i="1"/>
  <c r="V2216" i="1" s="1"/>
  <c r="U2217" i="1"/>
  <c r="V2217" i="1" s="1"/>
  <c r="U2218" i="1"/>
  <c r="U2219" i="1"/>
  <c r="U2220" i="1"/>
  <c r="V2220" i="1" s="1"/>
  <c r="U2221" i="1"/>
  <c r="V2221" i="1" s="1"/>
  <c r="U2222" i="1"/>
  <c r="V2222" i="1" s="1"/>
  <c r="U2223" i="1"/>
  <c r="U2224" i="1"/>
  <c r="V2224" i="1" s="1"/>
  <c r="U2225" i="1"/>
  <c r="V2225" i="1" s="1"/>
  <c r="U2226" i="1"/>
  <c r="U2227" i="1"/>
  <c r="U2228" i="1"/>
  <c r="V2228" i="1" s="1"/>
  <c r="U2229" i="1"/>
  <c r="V2229" i="1" s="1"/>
  <c r="U2230" i="1"/>
  <c r="U2231" i="1"/>
  <c r="U2232" i="1"/>
  <c r="U2233" i="1"/>
  <c r="V2233" i="1" s="1"/>
  <c r="U2234" i="1"/>
  <c r="V2234" i="1" s="1"/>
  <c r="U2235" i="1"/>
  <c r="U2236" i="1"/>
  <c r="V2236" i="1" s="1"/>
  <c r="U2237" i="1"/>
  <c r="V2237" i="1" s="1"/>
  <c r="U2238" i="1"/>
  <c r="U2239" i="1"/>
  <c r="U2240" i="1"/>
  <c r="V2240" i="1" s="1"/>
  <c r="U2241" i="1"/>
  <c r="V2241" i="1" s="1"/>
  <c r="U2242" i="1"/>
  <c r="V2242" i="1" s="1"/>
  <c r="U2243" i="1"/>
  <c r="U2244" i="1"/>
  <c r="U2245" i="1"/>
  <c r="V2245" i="1" s="1"/>
  <c r="U2246" i="1"/>
  <c r="U2247" i="1"/>
  <c r="U2248" i="1"/>
  <c r="U2249" i="1"/>
  <c r="V2249" i="1" s="1"/>
  <c r="U2250" i="1"/>
  <c r="V2250" i="1" s="1"/>
  <c r="U2251" i="1"/>
  <c r="U2252" i="1"/>
  <c r="V2252" i="1" s="1"/>
  <c r="U2253" i="1"/>
  <c r="V2253" i="1" s="1"/>
  <c r="U2254" i="1"/>
  <c r="V2254" i="1" s="1"/>
  <c r="U2255" i="1"/>
  <c r="U2256" i="1"/>
  <c r="U2257" i="1"/>
  <c r="V2257" i="1" s="1"/>
  <c r="U2258" i="1"/>
  <c r="V2258" i="1" s="1"/>
  <c r="U2259" i="1"/>
  <c r="U2260" i="1"/>
  <c r="V2260" i="1" s="1"/>
  <c r="U2261" i="1"/>
  <c r="V2261" i="1" s="1"/>
  <c r="U2262" i="1"/>
  <c r="U2263" i="1"/>
  <c r="U2264" i="1"/>
  <c r="V2264" i="1" s="1"/>
  <c r="U2265" i="1"/>
  <c r="V2265" i="1" s="1"/>
  <c r="U2266" i="1"/>
  <c r="U2267" i="1"/>
  <c r="U2268" i="1"/>
  <c r="V2268" i="1" s="1"/>
  <c r="U2269" i="1"/>
  <c r="V2269" i="1" s="1"/>
  <c r="U2270" i="1"/>
  <c r="U2271" i="1"/>
  <c r="U2272" i="1"/>
  <c r="U2273" i="1"/>
  <c r="V2273" i="1" s="1"/>
  <c r="U2274" i="1"/>
  <c r="V2274" i="1" s="1"/>
  <c r="U2275" i="1"/>
  <c r="U2276" i="1"/>
  <c r="V2276" i="1" s="1"/>
  <c r="U2277" i="1"/>
  <c r="V2277" i="1" s="1"/>
  <c r="U2278" i="1"/>
  <c r="V2278" i="1" s="1"/>
  <c r="U2279" i="1"/>
  <c r="U2280" i="1"/>
  <c r="V2280" i="1" s="1"/>
  <c r="U2281" i="1"/>
  <c r="V2281" i="1" s="1"/>
  <c r="U2282" i="1"/>
  <c r="V2282" i="1" s="1"/>
  <c r="U2283" i="1"/>
  <c r="U2284" i="1"/>
  <c r="V2284" i="1" s="1"/>
  <c r="U2285" i="1"/>
  <c r="V2285" i="1" s="1"/>
  <c r="U2286" i="1"/>
  <c r="V2286" i="1" s="1"/>
  <c r="U2287" i="1"/>
  <c r="U2288" i="1"/>
  <c r="V2288" i="1" s="1"/>
  <c r="U2289" i="1"/>
  <c r="V2289" i="1" s="1"/>
  <c r="U2290" i="1"/>
  <c r="V2290" i="1" s="1"/>
  <c r="U2291" i="1"/>
  <c r="U2292" i="1"/>
  <c r="V2292" i="1" s="1"/>
  <c r="U2293" i="1"/>
  <c r="V2293" i="1" s="1"/>
  <c r="U2294" i="1"/>
  <c r="V2294" i="1" s="1"/>
  <c r="U2295" i="1"/>
  <c r="U2296" i="1"/>
  <c r="V2296" i="1" s="1"/>
  <c r="U2297" i="1"/>
  <c r="V2297" i="1" s="1"/>
  <c r="U2298" i="1"/>
  <c r="V2298" i="1" s="1"/>
  <c r="U2299" i="1"/>
  <c r="U2300" i="1"/>
  <c r="V2300" i="1" s="1"/>
  <c r="U2301" i="1"/>
  <c r="V2301" i="1" s="1"/>
  <c r="U2302" i="1"/>
  <c r="V2302" i="1" s="1"/>
  <c r="U2303" i="1"/>
  <c r="U2304" i="1"/>
  <c r="V2304" i="1" s="1"/>
  <c r="U2305" i="1"/>
  <c r="V2305" i="1" s="1"/>
  <c r="U2306" i="1"/>
  <c r="V2306" i="1" s="1"/>
  <c r="U2307" i="1"/>
  <c r="U2308" i="1"/>
  <c r="U2309" i="1"/>
  <c r="V2309" i="1" s="1"/>
  <c r="U2310" i="1"/>
  <c r="V2310" i="1" s="1"/>
  <c r="U2311" i="1"/>
  <c r="U2312" i="1"/>
  <c r="V2312" i="1" s="1"/>
  <c r="U2313" i="1"/>
  <c r="V2313" i="1" s="1"/>
  <c r="U2314" i="1"/>
  <c r="U2315" i="1"/>
  <c r="U2316" i="1"/>
  <c r="V2316" i="1" s="1"/>
  <c r="U2317" i="1"/>
  <c r="V2317" i="1" s="1"/>
  <c r="U2318" i="1"/>
  <c r="U2319" i="1"/>
  <c r="U2320" i="1"/>
  <c r="U2321" i="1"/>
  <c r="V2321" i="1" s="1"/>
  <c r="U2322" i="1"/>
  <c r="V2322" i="1" s="1"/>
  <c r="U2323" i="1"/>
  <c r="U2324" i="1"/>
  <c r="U2325" i="1"/>
  <c r="V2325" i="1" s="1"/>
  <c r="U2326" i="1"/>
  <c r="V2326" i="1" s="1"/>
  <c r="U2327" i="1"/>
  <c r="U2328" i="1"/>
  <c r="U2329" i="1"/>
  <c r="V2329" i="1" s="1"/>
  <c r="U2330" i="1"/>
  <c r="U2331" i="1"/>
  <c r="U2332" i="1"/>
  <c r="V2332" i="1" s="1"/>
  <c r="U2333" i="1"/>
  <c r="V2333" i="1" s="1"/>
  <c r="U2334" i="1"/>
  <c r="V2334" i="1" s="1"/>
  <c r="U2335" i="1"/>
  <c r="U2336" i="1"/>
  <c r="U2337" i="1"/>
  <c r="V2337" i="1" s="1"/>
  <c r="U2338" i="1"/>
  <c r="U2339" i="1"/>
  <c r="U2340" i="1"/>
  <c r="U2341" i="1"/>
  <c r="V2341" i="1" s="1"/>
  <c r="U2342" i="1"/>
  <c r="V2342" i="1" s="1"/>
  <c r="U2343" i="1"/>
  <c r="U2344" i="1"/>
  <c r="V2344" i="1" s="1"/>
  <c r="U2345" i="1"/>
  <c r="U2346" i="1"/>
  <c r="V2346" i="1" s="1"/>
  <c r="U2347" i="1"/>
  <c r="U2348" i="1"/>
  <c r="U2349" i="1"/>
  <c r="V2349" i="1" s="1"/>
  <c r="U2350" i="1"/>
  <c r="V2350" i="1" s="1"/>
  <c r="U2351" i="1"/>
  <c r="U2352" i="1"/>
  <c r="V2352" i="1" s="1"/>
  <c r="U2353" i="1"/>
  <c r="V2353" i="1" s="1"/>
  <c r="U2354" i="1"/>
  <c r="V2354" i="1" s="1"/>
  <c r="U2355" i="1"/>
  <c r="U2356" i="1"/>
  <c r="V2356" i="1" s="1"/>
  <c r="U2357" i="1"/>
  <c r="V2357" i="1" s="1"/>
  <c r="U2358" i="1"/>
  <c r="V2358" i="1" s="1"/>
  <c r="U2359" i="1"/>
  <c r="U2360" i="1"/>
  <c r="V2360" i="1" s="1"/>
  <c r="U2361" i="1"/>
  <c r="V2361" i="1" s="1"/>
  <c r="U2362" i="1"/>
  <c r="V2362" i="1" s="1"/>
  <c r="U2363" i="1"/>
  <c r="U2364" i="1"/>
  <c r="V2364" i="1" s="1"/>
  <c r="U2365" i="1"/>
  <c r="V2365" i="1" s="1"/>
  <c r="U2366" i="1"/>
  <c r="V2366" i="1" s="1"/>
  <c r="U2367" i="1"/>
  <c r="U2368" i="1"/>
  <c r="V2368" i="1" s="1"/>
  <c r="U2369" i="1"/>
  <c r="V2369" i="1" s="1"/>
  <c r="U2370" i="1"/>
  <c r="V2370" i="1" s="1"/>
  <c r="U2371" i="1"/>
  <c r="U2372" i="1"/>
  <c r="U2373" i="1"/>
  <c r="V2373" i="1" s="1"/>
  <c r="U2374" i="1"/>
  <c r="V2374" i="1" s="1"/>
  <c r="U2375" i="1"/>
  <c r="U2376" i="1"/>
  <c r="V2376" i="1" s="1"/>
  <c r="U2377" i="1"/>
  <c r="V2377" i="1" s="1"/>
  <c r="U2378" i="1"/>
  <c r="V2378" i="1" s="1"/>
  <c r="U2379" i="1"/>
  <c r="U2380" i="1"/>
  <c r="U2381" i="1"/>
  <c r="V2381" i="1" s="1"/>
  <c r="U2382" i="1"/>
  <c r="U2383" i="1"/>
  <c r="U2384" i="1"/>
  <c r="V2384" i="1" s="1"/>
  <c r="U2385" i="1"/>
  <c r="V2385" i="1" s="1"/>
  <c r="U2386" i="1"/>
  <c r="U2387" i="1"/>
  <c r="U2388" i="1"/>
  <c r="U2389" i="1"/>
  <c r="V2389" i="1" s="1"/>
  <c r="U2390" i="1"/>
  <c r="V2390" i="1" s="1"/>
  <c r="U2391" i="1"/>
  <c r="U2392" i="1"/>
  <c r="U2393" i="1"/>
  <c r="V2393" i="1" s="1"/>
  <c r="U2394" i="1"/>
  <c r="V2394" i="1" s="1"/>
  <c r="U2395" i="1"/>
  <c r="U2396" i="1"/>
  <c r="U2397" i="1"/>
  <c r="V2397" i="1" s="1"/>
  <c r="U2398" i="1"/>
  <c r="V2398" i="1" s="1"/>
  <c r="U2399" i="1"/>
  <c r="U2400" i="1"/>
  <c r="V2400" i="1" s="1"/>
  <c r="U2401" i="1"/>
  <c r="V2401" i="1" s="1"/>
  <c r="U2402" i="1"/>
  <c r="U2403" i="1"/>
  <c r="U2404" i="1"/>
  <c r="V2404" i="1" s="1"/>
  <c r="U2405" i="1"/>
  <c r="V2405" i="1" s="1"/>
  <c r="U2406" i="1"/>
  <c r="V2406" i="1" s="1"/>
  <c r="U2407" i="1"/>
  <c r="U2408" i="1"/>
  <c r="V2408" i="1" s="1"/>
  <c r="U2409" i="1"/>
  <c r="V2409" i="1" s="1"/>
  <c r="U2410" i="1"/>
  <c r="V2410" i="1" s="1"/>
  <c r="U2411" i="1"/>
  <c r="U2412" i="1"/>
  <c r="V2412" i="1" s="1"/>
  <c r="U2413" i="1"/>
  <c r="V2413" i="1" s="1"/>
  <c r="U2414" i="1"/>
  <c r="V2414" i="1" s="1"/>
  <c r="U2415" i="1"/>
  <c r="U2416" i="1"/>
  <c r="V2416" i="1" s="1"/>
  <c r="U2417" i="1"/>
  <c r="V2417" i="1" s="1"/>
  <c r="U2418" i="1"/>
  <c r="U2419" i="1"/>
  <c r="U2420" i="1"/>
  <c r="V2420" i="1" s="1"/>
  <c r="U2421" i="1"/>
  <c r="V2421" i="1" s="1"/>
  <c r="U2422" i="1"/>
  <c r="V2422" i="1" s="1"/>
  <c r="U2423" i="1"/>
  <c r="U2424" i="1"/>
  <c r="V2424" i="1" s="1"/>
  <c r="U2425" i="1"/>
  <c r="V2425" i="1" s="1"/>
  <c r="U2426" i="1"/>
  <c r="V2426" i="1" s="1"/>
  <c r="U2427" i="1"/>
  <c r="U2428" i="1"/>
  <c r="U2429" i="1"/>
  <c r="V2429" i="1" s="1"/>
  <c r="U2430" i="1"/>
  <c r="V2430" i="1" s="1"/>
  <c r="U2431" i="1"/>
  <c r="U2432" i="1"/>
  <c r="V2432" i="1" s="1"/>
  <c r="U2433" i="1"/>
  <c r="V2433" i="1" s="1"/>
  <c r="U2434" i="1"/>
  <c r="U2435" i="1"/>
  <c r="U2436" i="1"/>
  <c r="V2436" i="1" s="1"/>
  <c r="U2437" i="1"/>
  <c r="V2437" i="1" s="1"/>
  <c r="U2438" i="1"/>
  <c r="V2438" i="1" s="1"/>
  <c r="U2439" i="1"/>
  <c r="U2440" i="1"/>
  <c r="U2441" i="1"/>
  <c r="V2441" i="1" s="1"/>
  <c r="U2442" i="1"/>
  <c r="V2442" i="1" s="1"/>
  <c r="U2443" i="1"/>
  <c r="U2444" i="1"/>
  <c r="V2444" i="1" s="1"/>
  <c r="U2445" i="1"/>
  <c r="V2445" i="1" s="1"/>
  <c r="U2446" i="1"/>
  <c r="V2446" i="1" s="1"/>
  <c r="U2447" i="1"/>
  <c r="U2448" i="1"/>
  <c r="U2449" i="1"/>
  <c r="V2449" i="1" s="1"/>
  <c r="U2450" i="1"/>
  <c r="V2450" i="1" s="1"/>
  <c r="U2451" i="1"/>
  <c r="U2452" i="1"/>
  <c r="V2452" i="1" s="1"/>
  <c r="U2453" i="1"/>
  <c r="V2453" i="1" s="1"/>
  <c r="U2454" i="1"/>
  <c r="V2454" i="1" s="1"/>
  <c r="U2455" i="1"/>
  <c r="U2456" i="1"/>
  <c r="V2456" i="1" s="1"/>
  <c r="U2457" i="1"/>
  <c r="V2457" i="1" s="1"/>
  <c r="U2458" i="1"/>
  <c r="V2458" i="1" s="1"/>
  <c r="U2459" i="1"/>
  <c r="U2460" i="1"/>
  <c r="U2461" i="1"/>
  <c r="V2461" i="1" s="1"/>
  <c r="U2462" i="1"/>
  <c r="V2462" i="1" s="1"/>
  <c r="U2463" i="1"/>
  <c r="U2464" i="1"/>
  <c r="V2464" i="1" s="1"/>
  <c r="U2465" i="1"/>
  <c r="V2465" i="1" s="1"/>
  <c r="U2466" i="1"/>
  <c r="V2466" i="1" s="1"/>
  <c r="U2467" i="1"/>
  <c r="U2468" i="1"/>
  <c r="V2468" i="1" s="1"/>
  <c r="U2469" i="1"/>
  <c r="V2469" i="1" s="1"/>
  <c r="U2470" i="1"/>
  <c r="V2470" i="1" s="1"/>
  <c r="U2471" i="1"/>
  <c r="U2472" i="1"/>
  <c r="V2472" i="1" s="1"/>
  <c r="U2473" i="1"/>
  <c r="V2473" i="1" s="1"/>
  <c r="U2474" i="1"/>
  <c r="V2474" i="1" s="1"/>
  <c r="U2475" i="1"/>
  <c r="U2476" i="1"/>
  <c r="U2477" i="1"/>
  <c r="V2477" i="1" s="1"/>
  <c r="U2478" i="1"/>
  <c r="V2478" i="1" s="1"/>
  <c r="U2479" i="1"/>
  <c r="U2480" i="1"/>
  <c r="U2481" i="1"/>
  <c r="V2481" i="1" s="1"/>
  <c r="U2482" i="1"/>
  <c r="U2483" i="1"/>
  <c r="U2484" i="1"/>
  <c r="V2484" i="1" s="1"/>
  <c r="U2485" i="1"/>
  <c r="V2485" i="1" s="1"/>
  <c r="U2486" i="1"/>
  <c r="V2486" i="1" s="1"/>
  <c r="U2487" i="1"/>
  <c r="U2488" i="1"/>
  <c r="U2489" i="1"/>
  <c r="V2489" i="1" s="1"/>
  <c r="U2490" i="1"/>
  <c r="V2490" i="1" s="1"/>
  <c r="U2491" i="1"/>
  <c r="U2492" i="1"/>
  <c r="V2492" i="1" s="1"/>
  <c r="U2493" i="1"/>
  <c r="V2493" i="1" s="1"/>
  <c r="U2494" i="1"/>
  <c r="V2494" i="1" s="1"/>
  <c r="U2495" i="1"/>
  <c r="U2496" i="1"/>
  <c r="V2496" i="1" s="1"/>
  <c r="U2497" i="1"/>
  <c r="V2497" i="1" s="1"/>
  <c r="U2498" i="1"/>
  <c r="U2499" i="1"/>
  <c r="U2500" i="1"/>
  <c r="U2501" i="1"/>
  <c r="V2501" i="1" s="1"/>
  <c r="U2502" i="1"/>
  <c r="V2502" i="1" s="1"/>
  <c r="U2503" i="1"/>
  <c r="U2504" i="1"/>
  <c r="V2504" i="1" s="1"/>
  <c r="U2505" i="1"/>
  <c r="V2505" i="1" s="1"/>
  <c r="U2506" i="1"/>
  <c r="V2506" i="1" s="1"/>
  <c r="U2507" i="1"/>
  <c r="U2508" i="1"/>
  <c r="V2508" i="1" s="1"/>
  <c r="U2509" i="1"/>
  <c r="V2509" i="1" s="1"/>
  <c r="U2510" i="1"/>
  <c r="V2510" i="1" s="1"/>
  <c r="U2511" i="1"/>
  <c r="U2512" i="1"/>
  <c r="V2512" i="1" s="1"/>
  <c r="U2513" i="1"/>
  <c r="V2513" i="1" s="1"/>
  <c r="U2514" i="1"/>
  <c r="U2515" i="1"/>
  <c r="U2516" i="1"/>
  <c r="V2516" i="1" s="1"/>
  <c r="U2517" i="1"/>
  <c r="V2517" i="1" s="1"/>
  <c r="U2518" i="1"/>
  <c r="V2518" i="1" s="1"/>
  <c r="U2519" i="1"/>
  <c r="U2520" i="1"/>
  <c r="U2521" i="1"/>
  <c r="V2521" i="1" s="1"/>
  <c r="U2522" i="1"/>
  <c r="V2522" i="1" s="1"/>
  <c r="U2523" i="1"/>
  <c r="U2524" i="1"/>
  <c r="V2524" i="1" s="1"/>
  <c r="U2525" i="1"/>
  <c r="V2525" i="1" s="1"/>
  <c r="U2526" i="1"/>
  <c r="V2526" i="1" s="1"/>
  <c r="U2527" i="1"/>
  <c r="U2528" i="1"/>
  <c r="U2529" i="1"/>
  <c r="V2529" i="1" s="1"/>
  <c r="U2530" i="1"/>
  <c r="V2530" i="1" s="1"/>
  <c r="U2531" i="1"/>
  <c r="U2532" i="1"/>
  <c r="V2532" i="1" s="1"/>
  <c r="U2533" i="1"/>
  <c r="V2533" i="1" s="1"/>
  <c r="U2534" i="1"/>
  <c r="V2534" i="1" s="1"/>
  <c r="U2535" i="1"/>
  <c r="U2536" i="1"/>
  <c r="U2537" i="1"/>
  <c r="V2537" i="1" s="1"/>
  <c r="U2538" i="1"/>
  <c r="V2538" i="1" s="1"/>
  <c r="U2539" i="1"/>
  <c r="U2540" i="1"/>
  <c r="V2540" i="1" s="1"/>
  <c r="U2541" i="1"/>
  <c r="V2541" i="1" s="1"/>
  <c r="U2542" i="1"/>
  <c r="V2542" i="1" s="1"/>
  <c r="U2543" i="1"/>
  <c r="U2544" i="1"/>
  <c r="V2544" i="1" s="1"/>
  <c r="U2545" i="1"/>
  <c r="V2545" i="1" s="1"/>
  <c r="U2546" i="1"/>
  <c r="V2546" i="1" s="1"/>
  <c r="U2547" i="1"/>
  <c r="U2548" i="1"/>
  <c r="V2548" i="1" s="1"/>
  <c r="U2549" i="1"/>
  <c r="V2549" i="1" s="1"/>
  <c r="U2550" i="1"/>
  <c r="V2550" i="1" s="1"/>
  <c r="U2551" i="1"/>
  <c r="U2552" i="1"/>
  <c r="V2552" i="1" s="1"/>
  <c r="U2553" i="1"/>
  <c r="V2553" i="1" s="1"/>
  <c r="U2554" i="1"/>
  <c r="V2554" i="1" s="1"/>
  <c r="U2555" i="1"/>
  <c r="U2556" i="1"/>
  <c r="V2556" i="1" s="1"/>
  <c r="U2557" i="1"/>
  <c r="V2557" i="1" s="1"/>
  <c r="U2558" i="1"/>
  <c r="V2558" i="1" s="1"/>
  <c r="U2559" i="1"/>
  <c r="U2560" i="1"/>
  <c r="U2561" i="1"/>
  <c r="V2561" i="1" s="1"/>
  <c r="U2562" i="1"/>
  <c r="V2562" i="1" s="1"/>
  <c r="U2563" i="1"/>
  <c r="U2564" i="1"/>
  <c r="U2565" i="1"/>
  <c r="V2565" i="1" s="1"/>
  <c r="U2566" i="1"/>
  <c r="V2566" i="1" s="1"/>
  <c r="U2567" i="1"/>
  <c r="U2568" i="1"/>
  <c r="V2568" i="1" s="1"/>
  <c r="U2569" i="1"/>
  <c r="V2569" i="1" s="1"/>
  <c r="U2570" i="1"/>
  <c r="V2570" i="1" s="1"/>
  <c r="U2571" i="1"/>
  <c r="U2572" i="1"/>
  <c r="V2572" i="1" s="1"/>
  <c r="U2573" i="1"/>
  <c r="V2573" i="1" s="1"/>
  <c r="U2574" i="1"/>
  <c r="V2574" i="1" s="1"/>
  <c r="U2575" i="1"/>
  <c r="U2576" i="1"/>
  <c r="V2576" i="1" s="1"/>
  <c r="U2577" i="1"/>
  <c r="V2577" i="1" s="1"/>
  <c r="U2578" i="1"/>
  <c r="U2579" i="1"/>
  <c r="U2580" i="1"/>
  <c r="V2580" i="1" s="1"/>
  <c r="U2581" i="1"/>
  <c r="V2581" i="1" s="1"/>
  <c r="U2582" i="1"/>
  <c r="V2582" i="1" s="1"/>
  <c r="U2583" i="1"/>
  <c r="U2584" i="1"/>
  <c r="U2585" i="1"/>
  <c r="V2585" i="1" s="1"/>
  <c r="U2586" i="1"/>
  <c r="V2586" i="1" s="1"/>
  <c r="U2587" i="1"/>
  <c r="U2588" i="1"/>
  <c r="V2588" i="1" s="1"/>
  <c r="U2589" i="1"/>
  <c r="V2589" i="1" s="1"/>
  <c r="U2590" i="1"/>
  <c r="V2590" i="1" s="1"/>
  <c r="U2591" i="1"/>
  <c r="U2592" i="1"/>
  <c r="V2592" i="1" s="1"/>
  <c r="U2593" i="1"/>
  <c r="V2593" i="1" s="1"/>
  <c r="U2594" i="1"/>
  <c r="U2595" i="1"/>
  <c r="U2596" i="1"/>
  <c r="V2596" i="1" s="1"/>
  <c r="U2597" i="1"/>
  <c r="V2597" i="1" s="1"/>
  <c r="U2598" i="1"/>
  <c r="V2598" i="1" s="1"/>
  <c r="U2599" i="1"/>
  <c r="U2600" i="1"/>
  <c r="V2600" i="1" s="1"/>
  <c r="U2601" i="1"/>
  <c r="V2601" i="1" s="1"/>
  <c r="U2602" i="1"/>
  <c r="V2602" i="1" s="1"/>
  <c r="U2603" i="1"/>
  <c r="U2604" i="1"/>
  <c r="V2604" i="1" s="1"/>
  <c r="U2605" i="1"/>
  <c r="V2605" i="1" s="1"/>
  <c r="U2606" i="1"/>
  <c r="V2606" i="1" s="1"/>
  <c r="U2607" i="1"/>
  <c r="U2608" i="1"/>
  <c r="U2609" i="1"/>
  <c r="V2609" i="1" s="1"/>
  <c r="U2610" i="1"/>
  <c r="V2610" i="1" s="1"/>
  <c r="U2611" i="1"/>
  <c r="U2612" i="1"/>
  <c r="V2612" i="1" s="1"/>
  <c r="U2613" i="1"/>
  <c r="V2613" i="1" s="1"/>
  <c r="U2614" i="1"/>
  <c r="V2614" i="1" s="1"/>
  <c r="U2615" i="1"/>
  <c r="U2616" i="1"/>
  <c r="U2617" i="1"/>
  <c r="V2617" i="1" s="1"/>
  <c r="U2618" i="1"/>
  <c r="V2618" i="1" s="1"/>
  <c r="U2619" i="1"/>
  <c r="U2620" i="1"/>
  <c r="V2620" i="1" s="1"/>
  <c r="U2621" i="1"/>
  <c r="V2621" i="1" s="1"/>
  <c r="U2622" i="1"/>
  <c r="V2622" i="1" s="1"/>
  <c r="U2623" i="1"/>
  <c r="U2624" i="1"/>
  <c r="V2624" i="1" s="1"/>
  <c r="U2625" i="1"/>
  <c r="V2625" i="1" s="1"/>
  <c r="U2626" i="1"/>
  <c r="V2626" i="1" s="1"/>
  <c r="U2627" i="1"/>
  <c r="U2628" i="1"/>
  <c r="V2628" i="1" s="1"/>
  <c r="U2629" i="1"/>
  <c r="V2629" i="1" s="1"/>
  <c r="U2630" i="1"/>
  <c r="V2630" i="1" s="1"/>
  <c r="U2631" i="1"/>
  <c r="U2632" i="1"/>
  <c r="V2632" i="1" s="1"/>
  <c r="U2633" i="1"/>
  <c r="V2633" i="1" s="1"/>
  <c r="U2634" i="1"/>
  <c r="V2634" i="1" s="1"/>
  <c r="U2635" i="1"/>
  <c r="U2636" i="1"/>
  <c r="V2636" i="1" s="1"/>
  <c r="U2637" i="1"/>
  <c r="V2637" i="1" s="1"/>
  <c r="U2638" i="1"/>
  <c r="V2638" i="1" s="1"/>
  <c r="U2639" i="1"/>
  <c r="U2640" i="1"/>
  <c r="V2640" i="1" s="1"/>
  <c r="U2641" i="1"/>
  <c r="V2641" i="1" s="1"/>
  <c r="U2642" i="1"/>
  <c r="V2642" i="1" s="1"/>
  <c r="U2643" i="1"/>
  <c r="U2644" i="1"/>
  <c r="U2645" i="1"/>
  <c r="V2645" i="1" s="1"/>
  <c r="U2646" i="1"/>
  <c r="V2646" i="1" s="1"/>
  <c r="U2647" i="1"/>
  <c r="U2648" i="1"/>
  <c r="V2648" i="1" s="1"/>
  <c r="U2649" i="1"/>
  <c r="V2649" i="1" s="1"/>
  <c r="U2650" i="1"/>
  <c r="V2650" i="1" s="1"/>
  <c r="U2651" i="1"/>
  <c r="U2652" i="1"/>
  <c r="U2653" i="1"/>
  <c r="V2653" i="1" s="1"/>
  <c r="U2654" i="1"/>
  <c r="V2654" i="1" s="1"/>
  <c r="U2655" i="1"/>
  <c r="U2656" i="1"/>
  <c r="V2656" i="1" s="1"/>
  <c r="U2657" i="1"/>
  <c r="V2657" i="1" s="1"/>
  <c r="U2658" i="1"/>
  <c r="V2658" i="1" s="1"/>
  <c r="U2659" i="1"/>
  <c r="U2660" i="1"/>
  <c r="V2660" i="1" s="1"/>
  <c r="U2661" i="1"/>
  <c r="V2661" i="1" s="1"/>
  <c r="U2662" i="1"/>
  <c r="V2662" i="1" s="1"/>
  <c r="U2663" i="1"/>
  <c r="U2664" i="1"/>
  <c r="V2664" i="1" s="1"/>
  <c r="U2665" i="1"/>
  <c r="V2665" i="1" s="1"/>
  <c r="U2666" i="1"/>
  <c r="V2666" i="1" s="1"/>
  <c r="U2667" i="1"/>
  <c r="U2668" i="1"/>
  <c r="V2668" i="1" s="1"/>
  <c r="U2669" i="1"/>
  <c r="V2669" i="1" s="1"/>
  <c r="U2670" i="1"/>
  <c r="V2670" i="1" s="1"/>
  <c r="U2671" i="1"/>
  <c r="U2672" i="1"/>
  <c r="V2672" i="1" s="1"/>
  <c r="U2673" i="1"/>
  <c r="V2673" i="1" s="1"/>
  <c r="U2674" i="1"/>
  <c r="U2675" i="1"/>
  <c r="U2676" i="1"/>
  <c r="U2677" i="1"/>
  <c r="V2677" i="1" s="1"/>
  <c r="U2678" i="1"/>
  <c r="V2678" i="1" s="1"/>
  <c r="U2679" i="1"/>
  <c r="U2680" i="1"/>
  <c r="U2681" i="1"/>
  <c r="V2681" i="1" s="1"/>
  <c r="U2682" i="1"/>
  <c r="V2682" i="1" s="1"/>
  <c r="U2683" i="1"/>
  <c r="U2684" i="1"/>
  <c r="U2685" i="1"/>
  <c r="V2685" i="1" s="1"/>
  <c r="U2686" i="1"/>
  <c r="V2686" i="1" s="1"/>
  <c r="U2687" i="1"/>
  <c r="U2688" i="1"/>
  <c r="U2689" i="1"/>
  <c r="V2689" i="1" s="1"/>
  <c r="U2690" i="1"/>
  <c r="V2690" i="1" s="1"/>
  <c r="U2691" i="1"/>
  <c r="U2692" i="1"/>
  <c r="U2693" i="1"/>
  <c r="V2693" i="1" s="1"/>
  <c r="U2694" i="1"/>
  <c r="V2694" i="1" s="1"/>
  <c r="U2695" i="1"/>
  <c r="U2696" i="1"/>
  <c r="V2696" i="1" s="1"/>
  <c r="U2697" i="1"/>
  <c r="V2697" i="1" s="1"/>
  <c r="U2698" i="1"/>
  <c r="V2698" i="1" s="1"/>
  <c r="U2699" i="1"/>
  <c r="U2700" i="1"/>
  <c r="V2700" i="1" s="1"/>
  <c r="U2701" i="1"/>
  <c r="V2701" i="1" s="1"/>
  <c r="U2702" i="1"/>
  <c r="V2702" i="1" s="1"/>
  <c r="U2703" i="1"/>
  <c r="U2704" i="1"/>
  <c r="V2704" i="1" s="1"/>
  <c r="U2705" i="1"/>
  <c r="V2705" i="1" s="1"/>
  <c r="U2706" i="1"/>
  <c r="V2706" i="1" s="1"/>
  <c r="U2707" i="1"/>
  <c r="U2708" i="1"/>
  <c r="V2708" i="1" s="1"/>
  <c r="U2709" i="1"/>
  <c r="V2709" i="1" s="1"/>
  <c r="U2710" i="1"/>
  <c r="V2710" i="1" s="1"/>
  <c r="U2711" i="1"/>
  <c r="U2712" i="1"/>
  <c r="V2712" i="1" s="1"/>
  <c r="U2713" i="1"/>
  <c r="V2713" i="1" s="1"/>
  <c r="U2714" i="1"/>
  <c r="V2714" i="1" s="1"/>
  <c r="U2715" i="1"/>
  <c r="U2716" i="1"/>
  <c r="U2717" i="1"/>
  <c r="V2717" i="1" s="1"/>
  <c r="U2718" i="1"/>
  <c r="V2718" i="1" s="1"/>
  <c r="U2719" i="1"/>
  <c r="U2720" i="1"/>
  <c r="V2720" i="1" s="1"/>
  <c r="U2721" i="1"/>
  <c r="V2721" i="1" s="1"/>
  <c r="U2722" i="1"/>
  <c r="V2722" i="1" s="1"/>
  <c r="U2723" i="1"/>
  <c r="U2724" i="1"/>
  <c r="V2724" i="1" s="1"/>
  <c r="U2725" i="1"/>
  <c r="V2725" i="1" s="1"/>
  <c r="U2726" i="1"/>
  <c r="V2726" i="1" s="1"/>
  <c r="U2727" i="1"/>
  <c r="U2728" i="1"/>
  <c r="V2728" i="1" s="1"/>
  <c r="U2729" i="1"/>
  <c r="V2729" i="1" s="1"/>
  <c r="U2730" i="1"/>
  <c r="V2730" i="1" s="1"/>
  <c r="U2731" i="1"/>
  <c r="U2732" i="1"/>
  <c r="V2732" i="1" s="1"/>
  <c r="U2733" i="1"/>
  <c r="V2733" i="1" s="1"/>
  <c r="U2734" i="1"/>
  <c r="V2734" i="1" s="1"/>
  <c r="U2735" i="1"/>
  <c r="U2736" i="1"/>
  <c r="U2737" i="1"/>
  <c r="V2737" i="1" s="1"/>
  <c r="U2738" i="1"/>
  <c r="V2738" i="1" s="1"/>
  <c r="U2739" i="1"/>
  <c r="U2740" i="1"/>
  <c r="U2741" i="1"/>
  <c r="V2741" i="1" s="1"/>
  <c r="U2742" i="1"/>
  <c r="V2742" i="1" s="1"/>
  <c r="U2743" i="1"/>
  <c r="U2744" i="1"/>
  <c r="V2744" i="1" s="1"/>
  <c r="U2745" i="1"/>
  <c r="V2745" i="1" s="1"/>
  <c r="U2746" i="1"/>
  <c r="V2746" i="1" s="1"/>
  <c r="U2747" i="1"/>
  <c r="U2748" i="1"/>
  <c r="U2749" i="1"/>
  <c r="V2749" i="1" s="1"/>
  <c r="U2750" i="1"/>
  <c r="V2750" i="1" s="1"/>
  <c r="U2751" i="1"/>
  <c r="U2752" i="1"/>
  <c r="V2752" i="1" s="1"/>
  <c r="U2753" i="1"/>
  <c r="V2753" i="1" s="1"/>
  <c r="U2754" i="1"/>
  <c r="V2754" i="1" s="1"/>
  <c r="U2755" i="1"/>
  <c r="U2756" i="1"/>
  <c r="U2757" i="1"/>
  <c r="V2757" i="1" s="1"/>
  <c r="U2758" i="1"/>
  <c r="V2758" i="1" s="1"/>
  <c r="U2759" i="1"/>
  <c r="U2760" i="1"/>
  <c r="V2760" i="1" s="1"/>
  <c r="U2761" i="1"/>
  <c r="V2761" i="1" s="1"/>
  <c r="U2762" i="1"/>
  <c r="V2762" i="1" s="1"/>
  <c r="U2763" i="1"/>
  <c r="U2764" i="1"/>
  <c r="V2764" i="1" s="1"/>
  <c r="U2765" i="1"/>
  <c r="V2765" i="1" s="1"/>
  <c r="U2766" i="1"/>
  <c r="V2766" i="1" s="1"/>
  <c r="U2767" i="1"/>
  <c r="U2768" i="1"/>
  <c r="V2768" i="1" s="1"/>
  <c r="U2769" i="1"/>
  <c r="V2769" i="1" s="1"/>
  <c r="U2770" i="1"/>
  <c r="V2770" i="1" s="1"/>
  <c r="U2771" i="1"/>
  <c r="U2772" i="1"/>
  <c r="U2773" i="1"/>
  <c r="V2773" i="1" s="1"/>
  <c r="U2774" i="1"/>
  <c r="V2774" i="1" s="1"/>
  <c r="U2775" i="1"/>
  <c r="U2776" i="1"/>
  <c r="V2776" i="1" s="1"/>
  <c r="U2777" i="1"/>
  <c r="V2777" i="1" s="1"/>
  <c r="U2778" i="1"/>
  <c r="V2778" i="1" s="1"/>
  <c r="U2779" i="1"/>
  <c r="U2780" i="1"/>
  <c r="U2781" i="1"/>
  <c r="V2781" i="1" s="1"/>
  <c r="U2782" i="1"/>
  <c r="V2782" i="1" s="1"/>
  <c r="U2783" i="1"/>
  <c r="U2784" i="1"/>
  <c r="V2784" i="1" s="1"/>
  <c r="U2785" i="1"/>
  <c r="V2785" i="1" s="1"/>
  <c r="U2786" i="1"/>
  <c r="V2786" i="1" s="1"/>
  <c r="U2787" i="1"/>
  <c r="U2788" i="1"/>
  <c r="V2788" i="1" s="1"/>
  <c r="U2789" i="1"/>
  <c r="V2789" i="1" s="1"/>
  <c r="U2790" i="1"/>
  <c r="V2790" i="1" s="1"/>
  <c r="U2791" i="1"/>
  <c r="U2792" i="1"/>
  <c r="V2792" i="1" s="1"/>
  <c r="U2793" i="1"/>
  <c r="V2793" i="1" s="1"/>
  <c r="U2794" i="1"/>
  <c r="V2794" i="1" s="1"/>
  <c r="U2795" i="1"/>
  <c r="U2796" i="1"/>
  <c r="V2796" i="1" s="1"/>
  <c r="U2797" i="1"/>
  <c r="V2797" i="1" s="1"/>
  <c r="U2798" i="1"/>
  <c r="V2798" i="1" s="1"/>
  <c r="U2799" i="1"/>
  <c r="U2800" i="1"/>
  <c r="U2801" i="1"/>
  <c r="V2801" i="1" s="1"/>
  <c r="U2802" i="1"/>
  <c r="V2802" i="1" s="1"/>
  <c r="U2803" i="1"/>
  <c r="U2804" i="1"/>
  <c r="U2805" i="1"/>
  <c r="V2805" i="1" s="1"/>
  <c r="U2806" i="1"/>
  <c r="V2806" i="1" s="1"/>
  <c r="U2807" i="1"/>
  <c r="U2808" i="1"/>
  <c r="U2809" i="1"/>
  <c r="V2809" i="1" s="1"/>
  <c r="U2810" i="1"/>
  <c r="V2810" i="1" s="1"/>
  <c r="U2811" i="1"/>
  <c r="U2812" i="1"/>
  <c r="U2813" i="1"/>
  <c r="V2813" i="1" s="1"/>
  <c r="U2814" i="1"/>
  <c r="V2814" i="1" s="1"/>
  <c r="U2815" i="1"/>
  <c r="U2816" i="1"/>
  <c r="U2817" i="1"/>
  <c r="V2817" i="1" s="1"/>
  <c r="U2818" i="1"/>
  <c r="V2818" i="1" s="1"/>
  <c r="U2819" i="1"/>
  <c r="U2820" i="1"/>
  <c r="U2821" i="1"/>
  <c r="V2821" i="1" s="1"/>
  <c r="U2822" i="1"/>
  <c r="V2822" i="1" s="1"/>
  <c r="U2823" i="1"/>
  <c r="U2824" i="1"/>
  <c r="V2824" i="1" s="1"/>
  <c r="U2825" i="1"/>
  <c r="V2825" i="1" s="1"/>
  <c r="U2826" i="1"/>
  <c r="V2826" i="1" s="1"/>
  <c r="U2827" i="1"/>
  <c r="U2828" i="1"/>
  <c r="V2828" i="1" s="1"/>
  <c r="U2829" i="1"/>
  <c r="V2829" i="1" s="1"/>
  <c r="U2830" i="1"/>
  <c r="V2830" i="1" s="1"/>
  <c r="U2831" i="1"/>
  <c r="U2832" i="1"/>
  <c r="V2832" i="1" s="1"/>
  <c r="U2833" i="1"/>
  <c r="V2833" i="1" s="1"/>
  <c r="U2834" i="1"/>
  <c r="V2834" i="1" s="1"/>
  <c r="U2835" i="1"/>
  <c r="U2836" i="1"/>
  <c r="V2836" i="1" s="1"/>
  <c r="U2837" i="1"/>
  <c r="V2837" i="1" s="1"/>
  <c r="U2838" i="1"/>
  <c r="V2838" i="1" s="1"/>
  <c r="U2839" i="1"/>
  <c r="U2840" i="1"/>
  <c r="U2841" i="1"/>
  <c r="V2841" i="1" s="1"/>
  <c r="U2842" i="1"/>
  <c r="V2842" i="1" s="1"/>
  <c r="U2843" i="1"/>
  <c r="U2844" i="1"/>
  <c r="V2844" i="1" s="1"/>
  <c r="U2845" i="1"/>
  <c r="V2845" i="1" s="1"/>
  <c r="U2846" i="1"/>
  <c r="V2846" i="1" s="1"/>
  <c r="U2847" i="1"/>
  <c r="U2848" i="1"/>
  <c r="V2848" i="1" s="1"/>
  <c r="U2849" i="1"/>
  <c r="V2849" i="1" s="1"/>
  <c r="U2850" i="1"/>
  <c r="V2850" i="1" s="1"/>
  <c r="U2851" i="1"/>
  <c r="U2852" i="1"/>
  <c r="V2852" i="1" s="1"/>
  <c r="U2853" i="1"/>
  <c r="V2853" i="1" s="1"/>
  <c r="U2854" i="1"/>
  <c r="V2854" i="1" s="1"/>
  <c r="U2855" i="1"/>
  <c r="U2856" i="1"/>
  <c r="U2857" i="1"/>
  <c r="V2857" i="1" s="1"/>
  <c r="U2858" i="1"/>
  <c r="V2858" i="1" s="1"/>
  <c r="U2859" i="1"/>
  <c r="U2860" i="1"/>
  <c r="V2860" i="1" s="1"/>
  <c r="U2861" i="1"/>
  <c r="V2861" i="1" s="1"/>
  <c r="U2862" i="1"/>
  <c r="V2862" i="1" s="1"/>
  <c r="U2863" i="1"/>
  <c r="U2864" i="1"/>
  <c r="V2864" i="1" s="1"/>
  <c r="U2865" i="1"/>
  <c r="V2865" i="1" s="1"/>
  <c r="U2866" i="1"/>
  <c r="V2866" i="1" s="1"/>
  <c r="U2867" i="1"/>
  <c r="U2868" i="1"/>
  <c r="V2868" i="1" s="1"/>
  <c r="U2869" i="1"/>
  <c r="V2869" i="1" s="1"/>
  <c r="U2870" i="1"/>
  <c r="V2870" i="1" s="1"/>
  <c r="U2871" i="1"/>
  <c r="U2872" i="1"/>
  <c r="V2872" i="1" s="1"/>
  <c r="U2873" i="1"/>
  <c r="V2873" i="1" s="1"/>
  <c r="U2874" i="1"/>
  <c r="V2874" i="1" s="1"/>
  <c r="U2875" i="1"/>
  <c r="U2876" i="1"/>
  <c r="V2876" i="1" s="1"/>
  <c r="U2877" i="1"/>
  <c r="V2877" i="1" s="1"/>
  <c r="U2878" i="1"/>
  <c r="V2878" i="1" s="1"/>
  <c r="U2879" i="1"/>
  <c r="U2880" i="1"/>
  <c r="U2881" i="1"/>
  <c r="V2881" i="1" s="1"/>
  <c r="U2882" i="1"/>
  <c r="V2882" i="1" s="1"/>
  <c r="U2883" i="1"/>
  <c r="U2884" i="1"/>
  <c r="V2884" i="1" s="1"/>
  <c r="U2885" i="1"/>
  <c r="V2885" i="1" s="1"/>
  <c r="U2886" i="1"/>
  <c r="V2886" i="1" s="1"/>
  <c r="U2887" i="1"/>
  <c r="U2888" i="1"/>
  <c r="V2888" i="1" s="1"/>
  <c r="U2889" i="1"/>
  <c r="V2889" i="1" s="1"/>
  <c r="U2890" i="1"/>
  <c r="V2890" i="1" s="1"/>
  <c r="U2891" i="1"/>
  <c r="U2892" i="1"/>
  <c r="U2893" i="1"/>
  <c r="V2893" i="1" s="1"/>
  <c r="U2894" i="1"/>
  <c r="V2894" i="1" s="1"/>
  <c r="U2895" i="1"/>
  <c r="U2896" i="1"/>
  <c r="V2896" i="1" s="1"/>
  <c r="U2897" i="1"/>
  <c r="V2897" i="1" s="1"/>
  <c r="U2898" i="1"/>
  <c r="V2898" i="1" s="1"/>
  <c r="U2899" i="1"/>
  <c r="U2900" i="1"/>
  <c r="U2901" i="1"/>
  <c r="V2901" i="1" s="1"/>
  <c r="U2902" i="1"/>
  <c r="V2902" i="1" s="1"/>
  <c r="U2903" i="1"/>
  <c r="U2904" i="1"/>
  <c r="V2904" i="1" s="1"/>
  <c r="U2905" i="1"/>
  <c r="V2905" i="1" s="1"/>
  <c r="U2906" i="1"/>
  <c r="V2906" i="1" s="1"/>
  <c r="U2907" i="1"/>
  <c r="U2908" i="1"/>
  <c r="U2909" i="1"/>
  <c r="V2909" i="1" s="1"/>
  <c r="U2910" i="1"/>
  <c r="V2910" i="1" s="1"/>
  <c r="U2911" i="1"/>
  <c r="U2912" i="1"/>
  <c r="V2912" i="1" s="1"/>
  <c r="U2913" i="1"/>
  <c r="V2913" i="1" s="1"/>
  <c r="U2914" i="1"/>
  <c r="V2914" i="1" s="1"/>
  <c r="U2915" i="1"/>
  <c r="U2916" i="1"/>
  <c r="V2916" i="1" s="1"/>
  <c r="U2917" i="1"/>
  <c r="V2917" i="1" s="1"/>
  <c r="U2918" i="1"/>
  <c r="V2918" i="1" s="1"/>
  <c r="U2919" i="1"/>
  <c r="U2920" i="1"/>
  <c r="V2920" i="1" s="1"/>
  <c r="U2921" i="1"/>
  <c r="V2921" i="1" s="1"/>
  <c r="U2922" i="1"/>
  <c r="V2922" i="1" s="1"/>
  <c r="U2923" i="1"/>
  <c r="U2924" i="1"/>
  <c r="U2925" i="1"/>
  <c r="V2925" i="1" s="1"/>
  <c r="U2926" i="1"/>
  <c r="V2926" i="1" s="1"/>
  <c r="U2927" i="1"/>
  <c r="U2928" i="1"/>
  <c r="V2928" i="1" s="1"/>
  <c r="U2929" i="1"/>
  <c r="V2929" i="1" s="1"/>
  <c r="U2930" i="1"/>
  <c r="V2930" i="1" s="1"/>
  <c r="U2931" i="1"/>
  <c r="U2932" i="1"/>
  <c r="U2933" i="1"/>
  <c r="V2933" i="1" s="1"/>
  <c r="U2934" i="1"/>
  <c r="V2934" i="1" s="1"/>
  <c r="U2935" i="1"/>
  <c r="U2936" i="1"/>
  <c r="V2936" i="1" s="1"/>
  <c r="U2937" i="1"/>
  <c r="V2937" i="1" s="1"/>
  <c r="U2938" i="1"/>
  <c r="V2938" i="1" s="1"/>
  <c r="U2939" i="1"/>
  <c r="U2940" i="1"/>
  <c r="U2941" i="1"/>
  <c r="V2941" i="1" s="1"/>
  <c r="U2942" i="1"/>
  <c r="V2942" i="1" s="1"/>
  <c r="U2943" i="1"/>
  <c r="U2944" i="1"/>
  <c r="V2944" i="1" s="1"/>
  <c r="U2945" i="1"/>
  <c r="V2945" i="1" s="1"/>
  <c r="U2946" i="1"/>
  <c r="V2946" i="1" s="1"/>
  <c r="U2947" i="1"/>
  <c r="U2948" i="1"/>
  <c r="V2948" i="1" s="1"/>
  <c r="U2949" i="1"/>
  <c r="V2949" i="1" s="1"/>
  <c r="U2950" i="1"/>
  <c r="V2950" i="1" s="1"/>
  <c r="U2951" i="1"/>
  <c r="U2952" i="1"/>
  <c r="V2952" i="1" s="1"/>
  <c r="U2953" i="1"/>
  <c r="V2953" i="1" s="1"/>
  <c r="U2954" i="1"/>
  <c r="V2954" i="1" s="1"/>
  <c r="U2955" i="1"/>
  <c r="U2956" i="1"/>
  <c r="U2957" i="1"/>
  <c r="V2957" i="1" s="1"/>
  <c r="U2958" i="1"/>
  <c r="V2958" i="1" s="1"/>
  <c r="U2959" i="1"/>
  <c r="U2960" i="1"/>
  <c r="V2960" i="1" s="1"/>
  <c r="U2961" i="1"/>
  <c r="V2961" i="1" s="1"/>
  <c r="U2962" i="1"/>
  <c r="V2962" i="1" s="1"/>
  <c r="U2963" i="1"/>
  <c r="U2964" i="1"/>
  <c r="U2965" i="1"/>
  <c r="V2965" i="1" s="1"/>
  <c r="U2966" i="1"/>
  <c r="V2966" i="1" s="1"/>
  <c r="U2967" i="1"/>
  <c r="U2968" i="1"/>
  <c r="V2968" i="1" s="1"/>
  <c r="U2969" i="1"/>
  <c r="V2969" i="1" s="1"/>
  <c r="U2970" i="1"/>
  <c r="V2970" i="1" s="1"/>
  <c r="U2971" i="1"/>
  <c r="U2972" i="1"/>
  <c r="V2972" i="1" s="1"/>
  <c r="U2973" i="1"/>
  <c r="V2973" i="1" s="1"/>
  <c r="U2974" i="1"/>
  <c r="V2974" i="1" s="1"/>
  <c r="U2975" i="1"/>
  <c r="U2976" i="1"/>
  <c r="U2977" i="1"/>
  <c r="V2977" i="1" s="1"/>
  <c r="U2978" i="1"/>
  <c r="V2978" i="1" s="1"/>
  <c r="U2979" i="1"/>
  <c r="U2980" i="1"/>
  <c r="V2980" i="1" s="1"/>
  <c r="U2981" i="1"/>
  <c r="V2981" i="1" s="1"/>
  <c r="U2982" i="1"/>
  <c r="V2982" i="1" s="1"/>
  <c r="U2983" i="1"/>
  <c r="U2984" i="1"/>
  <c r="V2984" i="1" s="1"/>
  <c r="U2985" i="1"/>
  <c r="V2985" i="1" s="1"/>
  <c r="U2986" i="1"/>
  <c r="V2986" i="1" s="1"/>
  <c r="U2987" i="1"/>
  <c r="U2988" i="1"/>
  <c r="V2988" i="1" s="1"/>
  <c r="U2989" i="1"/>
  <c r="V2989" i="1" s="1"/>
  <c r="U2990" i="1"/>
  <c r="V2990" i="1" s="1"/>
  <c r="U2991" i="1"/>
  <c r="U2992" i="1"/>
  <c r="V2992" i="1" s="1"/>
  <c r="U2993" i="1"/>
  <c r="V2993" i="1" s="1"/>
  <c r="U2994" i="1"/>
  <c r="V2994" i="1" s="1"/>
  <c r="U2995" i="1"/>
  <c r="U2996" i="1"/>
  <c r="V2996" i="1" s="1"/>
  <c r="U2997" i="1"/>
  <c r="V2997" i="1" s="1"/>
  <c r="U2998" i="1"/>
  <c r="V2998" i="1" s="1"/>
  <c r="U2999" i="1"/>
  <c r="U3000" i="1"/>
  <c r="V3000" i="1" s="1"/>
  <c r="U3001" i="1"/>
  <c r="V3001" i="1" s="1"/>
  <c r="U3002" i="1"/>
  <c r="V3002" i="1" s="1"/>
  <c r="U3003" i="1"/>
  <c r="U3004" i="1"/>
  <c r="V3004" i="1" s="1"/>
  <c r="U3005" i="1"/>
  <c r="V3005" i="1" s="1"/>
  <c r="U3006" i="1"/>
  <c r="V3006" i="1" s="1"/>
  <c r="U3007" i="1"/>
  <c r="U3008" i="1"/>
  <c r="V3008" i="1" s="1"/>
  <c r="U3009" i="1"/>
  <c r="V3009" i="1" s="1"/>
  <c r="U3010" i="1"/>
  <c r="V3010" i="1" s="1"/>
  <c r="U3011" i="1"/>
  <c r="U3012" i="1"/>
  <c r="V3012" i="1" s="1"/>
  <c r="U3013" i="1"/>
  <c r="V3013" i="1" s="1"/>
  <c r="U3014" i="1"/>
  <c r="V3014" i="1" s="1"/>
  <c r="U3015" i="1"/>
  <c r="U3016" i="1"/>
  <c r="V3016" i="1" s="1"/>
  <c r="U3017" i="1"/>
  <c r="V3017" i="1" s="1"/>
  <c r="U3018" i="1"/>
  <c r="V3018" i="1" s="1"/>
  <c r="U3019" i="1"/>
  <c r="U3020" i="1"/>
  <c r="V3020" i="1" s="1"/>
  <c r="U3021" i="1"/>
  <c r="V3021" i="1" s="1"/>
  <c r="U3022" i="1"/>
  <c r="V3022" i="1" s="1"/>
  <c r="U3023" i="1"/>
  <c r="U3024" i="1"/>
  <c r="U3025" i="1"/>
  <c r="V3025" i="1" s="1"/>
  <c r="U3026" i="1"/>
  <c r="V3026" i="1" s="1"/>
  <c r="U3027" i="1"/>
  <c r="U3028" i="1"/>
  <c r="V3028" i="1" s="1"/>
  <c r="U3029" i="1"/>
  <c r="V3029" i="1" s="1"/>
  <c r="U3030" i="1"/>
  <c r="V3030" i="1" s="1"/>
  <c r="U3031" i="1"/>
  <c r="U3032" i="1"/>
  <c r="V3032" i="1" s="1"/>
  <c r="U3033" i="1"/>
  <c r="V3033" i="1" s="1"/>
  <c r="U3034" i="1"/>
  <c r="V3034" i="1" s="1"/>
  <c r="U3035" i="1"/>
  <c r="U3036" i="1"/>
  <c r="U3037" i="1"/>
  <c r="V3037" i="1" s="1"/>
  <c r="U3038" i="1"/>
  <c r="V3038" i="1" s="1"/>
  <c r="U3039" i="1"/>
  <c r="U3040" i="1"/>
  <c r="U3041" i="1"/>
  <c r="V3041" i="1" s="1"/>
  <c r="U3042" i="1"/>
  <c r="V3042" i="1" s="1"/>
  <c r="U3043" i="1"/>
  <c r="U3044" i="1"/>
  <c r="U3045" i="1"/>
  <c r="V3045" i="1" s="1"/>
  <c r="U3046" i="1"/>
  <c r="V3046" i="1" s="1"/>
  <c r="U3047" i="1"/>
  <c r="U3048" i="1"/>
  <c r="V3048" i="1" s="1"/>
  <c r="U3049" i="1"/>
  <c r="V3049" i="1" s="1"/>
  <c r="U3050" i="1"/>
  <c r="U3051" i="1"/>
  <c r="U3052" i="1"/>
  <c r="U3053" i="1"/>
  <c r="V3053" i="1" s="1"/>
  <c r="U3054" i="1"/>
  <c r="V3054" i="1" s="1"/>
  <c r="U3055" i="1"/>
  <c r="U3056" i="1"/>
  <c r="U3057" i="1"/>
  <c r="V3057" i="1" s="1"/>
  <c r="U3058" i="1"/>
  <c r="V3058" i="1" s="1"/>
  <c r="U3059" i="1"/>
  <c r="U3060" i="1"/>
  <c r="U3061" i="1"/>
  <c r="V3061" i="1" s="1"/>
  <c r="U3062" i="1"/>
  <c r="V3062" i="1" s="1"/>
  <c r="U3063" i="1"/>
  <c r="U3064" i="1"/>
  <c r="V3064" i="1" s="1"/>
  <c r="U3065" i="1"/>
  <c r="V3065" i="1" s="1"/>
  <c r="U3066" i="1"/>
  <c r="V3066" i="1" s="1"/>
  <c r="U3067" i="1"/>
  <c r="U3068" i="1"/>
  <c r="V3068" i="1" s="1"/>
  <c r="U3069" i="1"/>
  <c r="V3069" i="1" s="1"/>
  <c r="U3070" i="1"/>
  <c r="V3070" i="1" s="1"/>
  <c r="U3071" i="1"/>
  <c r="U3072" i="1"/>
  <c r="V3072" i="1" s="1"/>
  <c r="U3073" i="1"/>
  <c r="V3073" i="1" s="1"/>
  <c r="U3074" i="1"/>
  <c r="V3074" i="1" s="1"/>
  <c r="U3075" i="1"/>
  <c r="U3076" i="1"/>
  <c r="U3077" i="1"/>
  <c r="V3077" i="1" s="1"/>
  <c r="U3078" i="1"/>
  <c r="V3078" i="1" s="1"/>
  <c r="U3079" i="1"/>
  <c r="U3080" i="1"/>
  <c r="V3080" i="1" s="1"/>
  <c r="U3081" i="1"/>
  <c r="V3081" i="1" s="1"/>
  <c r="U3082" i="1"/>
  <c r="V3082" i="1" s="1"/>
  <c r="U3083" i="1"/>
  <c r="U3084" i="1"/>
  <c r="U3085" i="1"/>
  <c r="V3085" i="1" s="1"/>
  <c r="U3086" i="1"/>
  <c r="V3086" i="1" s="1"/>
  <c r="U3087" i="1"/>
  <c r="U3088" i="1"/>
  <c r="V3088" i="1" s="1"/>
  <c r="U3089" i="1"/>
  <c r="V3089" i="1" s="1"/>
  <c r="U3090" i="1"/>
  <c r="V3090" i="1" s="1"/>
  <c r="U3091" i="1"/>
  <c r="U3092" i="1"/>
  <c r="V3092" i="1" s="1"/>
  <c r="U3093" i="1"/>
  <c r="V3093" i="1" s="1"/>
  <c r="U3094" i="1"/>
  <c r="V3094" i="1" s="1"/>
  <c r="U3095" i="1"/>
  <c r="U3096" i="1"/>
  <c r="V3096" i="1" s="1"/>
  <c r="U3097" i="1"/>
  <c r="V3097" i="1" s="1"/>
  <c r="U3098" i="1"/>
  <c r="V3098" i="1" s="1"/>
  <c r="U3099" i="1"/>
  <c r="U3100" i="1"/>
  <c r="V3100" i="1" s="1"/>
  <c r="U3101" i="1"/>
  <c r="V3101" i="1" s="1"/>
  <c r="U3102" i="1"/>
  <c r="V3102" i="1" s="1"/>
  <c r="U3103" i="1"/>
  <c r="U3104" i="1"/>
  <c r="V3104" i="1" s="1"/>
  <c r="U3105" i="1"/>
  <c r="V3105" i="1" s="1"/>
  <c r="U3106" i="1"/>
  <c r="V3106" i="1" s="1"/>
  <c r="U3107" i="1"/>
  <c r="U3108" i="1"/>
  <c r="V3108" i="1" s="1"/>
  <c r="U3109" i="1"/>
  <c r="V3109" i="1" s="1"/>
  <c r="U3110" i="1"/>
  <c r="V3110" i="1" s="1"/>
  <c r="U3111" i="1"/>
  <c r="U3112" i="1"/>
  <c r="V3112" i="1" s="1"/>
  <c r="U3113" i="1"/>
  <c r="V3113" i="1" s="1"/>
  <c r="U3114" i="1"/>
  <c r="V3114" i="1" s="1"/>
  <c r="U3115" i="1"/>
  <c r="U3116" i="1"/>
  <c r="V3116" i="1" s="1"/>
  <c r="U3117" i="1"/>
  <c r="V3117" i="1" s="1"/>
  <c r="U3118" i="1"/>
  <c r="V3118" i="1" s="1"/>
  <c r="U3119" i="1"/>
  <c r="U3120" i="1"/>
  <c r="U3121" i="1"/>
  <c r="V3121" i="1" s="1"/>
  <c r="U3122" i="1"/>
  <c r="V3122" i="1" s="1"/>
  <c r="U3123" i="1"/>
  <c r="U3124" i="1"/>
  <c r="V3124" i="1" s="1"/>
  <c r="U3125" i="1"/>
  <c r="V3125" i="1" s="1"/>
  <c r="U3126" i="1"/>
  <c r="V3126" i="1" s="1"/>
  <c r="U3127" i="1"/>
  <c r="U3128" i="1"/>
  <c r="V3128" i="1" s="1"/>
  <c r="U3129" i="1"/>
  <c r="V3129" i="1" s="1"/>
  <c r="U3130" i="1"/>
  <c r="V3130" i="1" s="1"/>
  <c r="U3131" i="1"/>
  <c r="U3132" i="1"/>
  <c r="V3132" i="1" s="1"/>
  <c r="U3133" i="1"/>
  <c r="V3133" i="1" s="1"/>
  <c r="U3134" i="1"/>
  <c r="V3134" i="1" s="1"/>
  <c r="U3135" i="1"/>
  <c r="U3136" i="1"/>
  <c r="V3136" i="1" s="1"/>
  <c r="U3137" i="1"/>
  <c r="V3137" i="1" s="1"/>
  <c r="U3138" i="1"/>
  <c r="V3138" i="1" s="1"/>
  <c r="U3139" i="1"/>
  <c r="U3140" i="1"/>
  <c r="V3140" i="1" s="1"/>
  <c r="U3141" i="1"/>
  <c r="V3141" i="1" s="1"/>
  <c r="U3142" i="1"/>
  <c r="V3142" i="1" s="1"/>
  <c r="U3143" i="1"/>
  <c r="U3144" i="1"/>
  <c r="V3144" i="1" s="1"/>
  <c r="U3145" i="1"/>
  <c r="V3145" i="1" s="1"/>
  <c r="U3146" i="1"/>
  <c r="V3146" i="1" s="1"/>
  <c r="U3147" i="1"/>
  <c r="U3148" i="1"/>
  <c r="V3148" i="1" s="1"/>
  <c r="U3149" i="1"/>
  <c r="V3149" i="1" s="1"/>
  <c r="U3150" i="1"/>
  <c r="V3150" i="1" s="1"/>
  <c r="U3151" i="1"/>
  <c r="U3152" i="1"/>
  <c r="V3152" i="1" s="1"/>
  <c r="U3153" i="1"/>
  <c r="V3153" i="1" s="1"/>
  <c r="U3154" i="1"/>
  <c r="V3154" i="1" s="1"/>
  <c r="U3155" i="1"/>
  <c r="U3156" i="1"/>
  <c r="V3156" i="1" s="1"/>
  <c r="U3157" i="1"/>
  <c r="V3157" i="1" s="1"/>
  <c r="U3158" i="1"/>
  <c r="V3158" i="1" s="1"/>
  <c r="U3159" i="1"/>
  <c r="U3160" i="1"/>
  <c r="V3160" i="1" s="1"/>
  <c r="U3161" i="1"/>
  <c r="V3161" i="1" s="1"/>
  <c r="U3162" i="1"/>
  <c r="V3162" i="1" s="1"/>
  <c r="U3163" i="1"/>
  <c r="U3164" i="1"/>
  <c r="V3164" i="1" s="1"/>
  <c r="U3165" i="1"/>
  <c r="V3165" i="1" s="1"/>
  <c r="U3166" i="1"/>
  <c r="V3166" i="1" s="1"/>
  <c r="U3167" i="1"/>
  <c r="U3168" i="1"/>
  <c r="U3169" i="1"/>
  <c r="V3169" i="1" s="1"/>
  <c r="U3170" i="1"/>
  <c r="V3170" i="1" s="1"/>
  <c r="U3171" i="1"/>
  <c r="U3172" i="1"/>
  <c r="V3172" i="1" s="1"/>
  <c r="U3173" i="1"/>
  <c r="V3173" i="1" s="1"/>
  <c r="U3174" i="1"/>
  <c r="V3174" i="1" s="1"/>
  <c r="U3175" i="1"/>
  <c r="U3176" i="1"/>
  <c r="V3176" i="1" s="1"/>
  <c r="U3177" i="1"/>
  <c r="V3177" i="1" s="1"/>
  <c r="U3178" i="1"/>
  <c r="V3178" i="1" s="1"/>
  <c r="U3179" i="1"/>
  <c r="U3180" i="1"/>
  <c r="V3180" i="1" s="1"/>
  <c r="U3181" i="1"/>
  <c r="V3181" i="1" s="1"/>
  <c r="U3182" i="1"/>
  <c r="V3182" i="1" s="1"/>
  <c r="U3183" i="1"/>
  <c r="U3184" i="1"/>
  <c r="U3185" i="1"/>
  <c r="V3185" i="1" s="1"/>
  <c r="U3186" i="1"/>
  <c r="V3186" i="1" s="1"/>
  <c r="U3187" i="1"/>
  <c r="U3188" i="1"/>
  <c r="V3188" i="1" s="1"/>
  <c r="U3189" i="1"/>
  <c r="V3189" i="1" s="1"/>
  <c r="U3190" i="1"/>
  <c r="V3190" i="1" s="1"/>
  <c r="U3191" i="1"/>
  <c r="U3192" i="1"/>
  <c r="V3192" i="1" s="1"/>
  <c r="U3193" i="1"/>
  <c r="V3193" i="1" s="1"/>
  <c r="U3194" i="1"/>
  <c r="V3194" i="1" s="1"/>
  <c r="U3195" i="1"/>
  <c r="U3196" i="1"/>
  <c r="U3197" i="1"/>
  <c r="V3197" i="1" s="1"/>
  <c r="U3198" i="1"/>
  <c r="V3198" i="1" s="1"/>
  <c r="U3199" i="1"/>
  <c r="U3200" i="1"/>
  <c r="V3200" i="1" s="1"/>
  <c r="U3201" i="1"/>
  <c r="V3201" i="1" s="1"/>
  <c r="U3202" i="1"/>
  <c r="V3202" i="1" s="1"/>
  <c r="U3203" i="1"/>
  <c r="U3204" i="1"/>
  <c r="U3205" i="1"/>
  <c r="V3205" i="1" s="1"/>
  <c r="U3206" i="1"/>
  <c r="V3206" i="1" s="1"/>
  <c r="U3207" i="1"/>
  <c r="U3208" i="1"/>
  <c r="V3208" i="1" s="1"/>
  <c r="U3209" i="1"/>
  <c r="V3209" i="1" s="1"/>
  <c r="U3210" i="1"/>
  <c r="V3210" i="1" s="1"/>
  <c r="U3211" i="1"/>
  <c r="U3212" i="1"/>
  <c r="U3213" i="1"/>
  <c r="V3213" i="1" s="1"/>
  <c r="U3214" i="1"/>
  <c r="V3214" i="1" s="1"/>
  <c r="U3215" i="1"/>
  <c r="U3216" i="1"/>
  <c r="V3216" i="1" s="1"/>
  <c r="U3217" i="1"/>
  <c r="V3217" i="1" s="1"/>
  <c r="U3218" i="1"/>
  <c r="V3218" i="1" s="1"/>
  <c r="U3219" i="1"/>
  <c r="U3220" i="1"/>
  <c r="V3220" i="1" s="1"/>
  <c r="U3221" i="1"/>
  <c r="V3221" i="1" s="1"/>
  <c r="U3222" i="1"/>
  <c r="V3222" i="1" s="1"/>
  <c r="U3223" i="1"/>
  <c r="U3224" i="1"/>
  <c r="V3224" i="1" s="1"/>
  <c r="U3225" i="1"/>
  <c r="V3225" i="1" s="1"/>
  <c r="U3226" i="1"/>
  <c r="V3226" i="1" s="1"/>
  <c r="U3227" i="1"/>
  <c r="U3228" i="1"/>
  <c r="U3229" i="1"/>
  <c r="V3229" i="1" s="1"/>
  <c r="U3230" i="1"/>
  <c r="V3230" i="1" s="1"/>
  <c r="U3231" i="1"/>
  <c r="U3232" i="1"/>
  <c r="V3232" i="1" s="1"/>
  <c r="U3233" i="1"/>
  <c r="V3233" i="1" s="1"/>
  <c r="U3234" i="1"/>
  <c r="V3234" i="1" s="1"/>
  <c r="U3235" i="1"/>
  <c r="U3236" i="1"/>
  <c r="U3237" i="1"/>
  <c r="V3237" i="1" s="1"/>
  <c r="U3238" i="1"/>
  <c r="V3238" i="1" s="1"/>
  <c r="U3239" i="1"/>
  <c r="U3240" i="1"/>
  <c r="V3240" i="1" s="1"/>
  <c r="U3241" i="1"/>
  <c r="V3241" i="1" s="1"/>
  <c r="U3242" i="1"/>
  <c r="V3242" i="1" s="1"/>
  <c r="U3243" i="1"/>
  <c r="U3244" i="1"/>
  <c r="V3244" i="1" s="1"/>
  <c r="U3245" i="1"/>
  <c r="V3245" i="1" s="1"/>
  <c r="U3246" i="1"/>
  <c r="V3246" i="1" s="1"/>
  <c r="U3247" i="1"/>
  <c r="U3248" i="1"/>
  <c r="V3248" i="1" s="1"/>
  <c r="U3249" i="1"/>
  <c r="V3249" i="1" s="1"/>
  <c r="U3250" i="1"/>
  <c r="V3250" i="1" s="1"/>
  <c r="U3251" i="1"/>
  <c r="U3252" i="1"/>
  <c r="V3252" i="1" s="1"/>
  <c r="U3253" i="1"/>
  <c r="V3253" i="1" s="1"/>
  <c r="U3254" i="1"/>
  <c r="V3254" i="1" s="1"/>
  <c r="U3255" i="1"/>
  <c r="U3256" i="1"/>
  <c r="V3256" i="1" s="1"/>
  <c r="U3257" i="1"/>
  <c r="V3257" i="1" s="1"/>
  <c r="U3258" i="1"/>
  <c r="V3258" i="1" s="1"/>
  <c r="U3259" i="1"/>
  <c r="U3260" i="1"/>
  <c r="V3260" i="1" s="1"/>
  <c r="U3261" i="1"/>
  <c r="V3261" i="1" s="1"/>
  <c r="U3262" i="1"/>
  <c r="V3262" i="1" s="1"/>
  <c r="U3263" i="1"/>
  <c r="U3264" i="1"/>
  <c r="U3265" i="1"/>
  <c r="V3265" i="1" s="1"/>
  <c r="U3266" i="1"/>
  <c r="V3266" i="1" s="1"/>
  <c r="U3267" i="1"/>
  <c r="U3268" i="1"/>
  <c r="V3268" i="1" s="1"/>
  <c r="U3269" i="1"/>
  <c r="V3269" i="1" s="1"/>
  <c r="U3270" i="1"/>
  <c r="V3270" i="1" s="1"/>
  <c r="U3271" i="1"/>
  <c r="U3272" i="1"/>
  <c r="V3272" i="1" s="1"/>
  <c r="U3273" i="1"/>
  <c r="V3273" i="1" s="1"/>
  <c r="U3274" i="1"/>
  <c r="V3274" i="1" s="1"/>
  <c r="U3275" i="1"/>
  <c r="U3276" i="1"/>
  <c r="U3277" i="1"/>
  <c r="V3277" i="1" s="1"/>
  <c r="U3278" i="1"/>
  <c r="V3278" i="1" s="1"/>
  <c r="U3279" i="1"/>
  <c r="U3280" i="1"/>
  <c r="V3280" i="1" s="1"/>
  <c r="U3281" i="1"/>
  <c r="V3281" i="1" s="1"/>
  <c r="U3282" i="1"/>
  <c r="V3282" i="1" s="1"/>
  <c r="U3283" i="1"/>
  <c r="U3284" i="1"/>
  <c r="V3284" i="1" s="1"/>
  <c r="U3285" i="1"/>
  <c r="V3285" i="1" s="1"/>
  <c r="U3286" i="1"/>
  <c r="V3286" i="1" s="1"/>
  <c r="U3287" i="1"/>
  <c r="U3288" i="1"/>
  <c r="V3288" i="1" s="1"/>
  <c r="U3289" i="1"/>
  <c r="V3289" i="1" s="1"/>
  <c r="U3290" i="1"/>
  <c r="V3290" i="1" s="1"/>
  <c r="U3291" i="1"/>
  <c r="U3292" i="1"/>
  <c r="V3292" i="1" s="1"/>
  <c r="U3293" i="1"/>
  <c r="V3293" i="1" s="1"/>
  <c r="U3294" i="1"/>
  <c r="V3294" i="1" s="1"/>
  <c r="U3295" i="1"/>
  <c r="U3296" i="1"/>
  <c r="V3296" i="1" s="1"/>
  <c r="U3297" i="1"/>
  <c r="V3297" i="1" s="1"/>
  <c r="U3298" i="1"/>
  <c r="V3298" i="1" s="1"/>
  <c r="U3299" i="1"/>
  <c r="U3300" i="1"/>
  <c r="V3300" i="1" s="1"/>
  <c r="U3301" i="1"/>
  <c r="V3301" i="1" s="1"/>
  <c r="U3302" i="1"/>
  <c r="V3302" i="1" s="1"/>
  <c r="U3303" i="1"/>
  <c r="U3304" i="1"/>
  <c r="V3304" i="1" s="1"/>
  <c r="U3305" i="1"/>
  <c r="V3305" i="1" s="1"/>
  <c r="U3306" i="1"/>
  <c r="V3306" i="1" s="1"/>
  <c r="U3307" i="1"/>
  <c r="U3308" i="1"/>
  <c r="V3308" i="1" s="1"/>
  <c r="U3309" i="1"/>
  <c r="V3309" i="1" s="1"/>
  <c r="U3310" i="1"/>
  <c r="V3310" i="1" s="1"/>
  <c r="U3311" i="1"/>
  <c r="U3312" i="1"/>
  <c r="V3312" i="1" s="1"/>
  <c r="U3313" i="1"/>
  <c r="V3313" i="1" s="1"/>
  <c r="U3314" i="1"/>
  <c r="V3314" i="1" s="1"/>
  <c r="U3315" i="1"/>
  <c r="U3316" i="1"/>
  <c r="V3316" i="1" s="1"/>
  <c r="U3317" i="1"/>
  <c r="V3317" i="1" s="1"/>
  <c r="U3318" i="1"/>
  <c r="V3318" i="1" s="1"/>
  <c r="U3319" i="1"/>
  <c r="U3320" i="1"/>
  <c r="V3320" i="1" s="1"/>
  <c r="U3321" i="1"/>
  <c r="V3321" i="1" s="1"/>
  <c r="U3322" i="1"/>
  <c r="V3322" i="1" s="1"/>
  <c r="U3323" i="1"/>
  <c r="U3324" i="1"/>
  <c r="V3324" i="1" s="1"/>
  <c r="U3325" i="1"/>
  <c r="V3325" i="1" s="1"/>
  <c r="U3326" i="1"/>
  <c r="V3326" i="1" s="1"/>
  <c r="U3327" i="1"/>
  <c r="U3328" i="1"/>
  <c r="U3329" i="1"/>
  <c r="V3329" i="1" s="1"/>
  <c r="U3330" i="1"/>
  <c r="V3330" i="1" s="1"/>
  <c r="U3331" i="1"/>
  <c r="U3332" i="1"/>
  <c r="V3332" i="1" s="1"/>
  <c r="U3333" i="1"/>
  <c r="V3333" i="1" s="1"/>
  <c r="U3334" i="1"/>
  <c r="V3334" i="1" s="1"/>
  <c r="U3335" i="1"/>
  <c r="U3336" i="1"/>
  <c r="V3336" i="1" s="1"/>
  <c r="U3337" i="1"/>
  <c r="V3337" i="1" s="1"/>
  <c r="U3338" i="1"/>
  <c r="V3338" i="1" s="1"/>
  <c r="U3339" i="1"/>
  <c r="U3340" i="1"/>
  <c r="V3340" i="1" s="1"/>
  <c r="U3341" i="1"/>
  <c r="V3341" i="1" s="1"/>
  <c r="U3342" i="1"/>
  <c r="V3342" i="1" s="1"/>
  <c r="U3343" i="1"/>
  <c r="U3344" i="1"/>
  <c r="V3344" i="1" s="1"/>
  <c r="U3345" i="1"/>
  <c r="V3345" i="1" s="1"/>
  <c r="U3346" i="1"/>
  <c r="V3346" i="1" s="1"/>
  <c r="U3347" i="1"/>
  <c r="U3348" i="1"/>
  <c r="V3348" i="1" s="1"/>
  <c r="U3349" i="1"/>
  <c r="V3349" i="1" s="1"/>
  <c r="U3350" i="1"/>
  <c r="V3350" i="1" s="1"/>
  <c r="U3351" i="1"/>
  <c r="U3352" i="1"/>
  <c r="V3352" i="1" s="1"/>
  <c r="U3353" i="1"/>
  <c r="V3353" i="1" s="1"/>
  <c r="U3354" i="1"/>
  <c r="V3354" i="1" s="1"/>
  <c r="U3355" i="1"/>
  <c r="U3356" i="1"/>
  <c r="V3356" i="1" s="1"/>
  <c r="U3357" i="1"/>
  <c r="V3357" i="1" s="1"/>
  <c r="U3358" i="1"/>
  <c r="V3358" i="1" s="1"/>
  <c r="U3359" i="1"/>
  <c r="U3360" i="1"/>
  <c r="U3361" i="1"/>
  <c r="V3361" i="1" s="1"/>
  <c r="U3362" i="1"/>
  <c r="V3362" i="1" s="1"/>
  <c r="U3363" i="1"/>
  <c r="U3364" i="1"/>
  <c r="V3364" i="1" s="1"/>
  <c r="U3365" i="1"/>
  <c r="V3365" i="1" s="1"/>
  <c r="U3366" i="1"/>
  <c r="V3366" i="1" s="1"/>
  <c r="U3367" i="1"/>
  <c r="V3367" i="1" s="1"/>
  <c r="U3368" i="1"/>
  <c r="V3368" i="1" s="1"/>
  <c r="U3369" i="1"/>
  <c r="V3369" i="1" s="1"/>
  <c r="U3370" i="1"/>
  <c r="V3370" i="1" s="1"/>
  <c r="U3371" i="1"/>
  <c r="U3372" i="1"/>
  <c r="U3373" i="1"/>
  <c r="V3373" i="1" s="1"/>
  <c r="U3374" i="1"/>
  <c r="V3374" i="1" s="1"/>
  <c r="U3375" i="1"/>
  <c r="U3376" i="1"/>
  <c r="V3376" i="1" s="1"/>
  <c r="U3377" i="1"/>
  <c r="V3377" i="1" s="1"/>
  <c r="U3378" i="1"/>
  <c r="V3378" i="1" s="1"/>
  <c r="U3379" i="1"/>
  <c r="V3379" i="1" s="1"/>
  <c r="U3380" i="1"/>
  <c r="U3381" i="1"/>
  <c r="V3381" i="1" s="1"/>
  <c r="U3382" i="1"/>
  <c r="V3382" i="1" s="1"/>
  <c r="U3383" i="1"/>
  <c r="U3384" i="1"/>
  <c r="V3384" i="1" s="1"/>
  <c r="U3385" i="1"/>
  <c r="V3385" i="1" s="1"/>
  <c r="U3386" i="1"/>
  <c r="V3386" i="1" s="1"/>
  <c r="U3387" i="1"/>
  <c r="U3388" i="1"/>
  <c r="V3388" i="1" s="1"/>
  <c r="U3389" i="1"/>
  <c r="V3389" i="1" s="1"/>
  <c r="U3390" i="1"/>
  <c r="V3390" i="1" s="1"/>
  <c r="U3391" i="1"/>
  <c r="U3392" i="1"/>
  <c r="V3392" i="1" s="1"/>
  <c r="U3393" i="1"/>
  <c r="V3393" i="1" s="1"/>
  <c r="U3394" i="1"/>
  <c r="V3394" i="1" s="1"/>
  <c r="U3395" i="1"/>
  <c r="U3396" i="1"/>
  <c r="U3397" i="1"/>
  <c r="V3397" i="1" s="1"/>
  <c r="U3398" i="1"/>
  <c r="V3398" i="1" s="1"/>
  <c r="U3399" i="1"/>
  <c r="V3399" i="1" s="1"/>
  <c r="U3400" i="1"/>
  <c r="V3400" i="1" s="1"/>
  <c r="U3401" i="1"/>
  <c r="V3401" i="1" s="1"/>
  <c r="U3402" i="1"/>
  <c r="V3402" i="1" s="1"/>
  <c r="U3403" i="1"/>
  <c r="U3404" i="1"/>
  <c r="U3405" i="1"/>
  <c r="V3405" i="1" s="1"/>
  <c r="U3406" i="1"/>
  <c r="V3406" i="1" s="1"/>
  <c r="U3407" i="1"/>
  <c r="U3408" i="1"/>
  <c r="V3408" i="1" s="1"/>
  <c r="U3409" i="1"/>
  <c r="V3409" i="1" s="1"/>
  <c r="U3410" i="1"/>
  <c r="V3410" i="1" s="1"/>
  <c r="U3411" i="1"/>
  <c r="V3411" i="1" s="1"/>
  <c r="U3412" i="1"/>
  <c r="V3412" i="1" s="1"/>
  <c r="U3413" i="1"/>
  <c r="V3413" i="1" s="1"/>
  <c r="U3414" i="1"/>
  <c r="V3414" i="1" s="1"/>
  <c r="U3415" i="1"/>
  <c r="U3416" i="1"/>
  <c r="U3417" i="1"/>
  <c r="V3417" i="1" s="1"/>
  <c r="U3418" i="1"/>
  <c r="V3418" i="1" s="1"/>
  <c r="U3419" i="1"/>
  <c r="U3420" i="1"/>
  <c r="V3420" i="1" s="1"/>
  <c r="U3421" i="1"/>
  <c r="V3421" i="1" s="1"/>
  <c r="U3422" i="1"/>
  <c r="V3422" i="1" s="1"/>
  <c r="U3423" i="1"/>
  <c r="V3423" i="1" s="1"/>
  <c r="U3424" i="1"/>
  <c r="V3424" i="1" s="1"/>
  <c r="U3425" i="1"/>
  <c r="V3425" i="1" s="1"/>
  <c r="U3426" i="1"/>
  <c r="V3426" i="1" s="1"/>
  <c r="U3427" i="1"/>
  <c r="U3428" i="1"/>
  <c r="V3428" i="1" s="1"/>
  <c r="U3429" i="1"/>
  <c r="V3429" i="1" s="1"/>
  <c r="U3430" i="1"/>
  <c r="V3430" i="1" s="1"/>
  <c r="U3431" i="1"/>
  <c r="U3432" i="1"/>
  <c r="V3432" i="1" s="1"/>
  <c r="U3433" i="1"/>
  <c r="V3433" i="1" s="1"/>
  <c r="U3434" i="1"/>
  <c r="V3434" i="1" s="1"/>
  <c r="U3435" i="1"/>
  <c r="U3436" i="1"/>
  <c r="V3436" i="1" s="1"/>
  <c r="U3437" i="1"/>
  <c r="V3437" i="1" s="1"/>
  <c r="U3438" i="1"/>
  <c r="V3438" i="1" s="1"/>
  <c r="U3439" i="1"/>
  <c r="V3439" i="1" s="1"/>
  <c r="U3440" i="1"/>
  <c r="V3440" i="1" s="1"/>
  <c r="U3441" i="1"/>
  <c r="V3441" i="1" s="1"/>
  <c r="U3442" i="1"/>
  <c r="V3442" i="1" s="1"/>
  <c r="U3443" i="1"/>
  <c r="U3444" i="1"/>
  <c r="V3444" i="1" s="1"/>
  <c r="U3445" i="1"/>
  <c r="V3445" i="1" s="1"/>
  <c r="U3446" i="1"/>
  <c r="V3446" i="1" s="1"/>
  <c r="U3447" i="1"/>
  <c r="U3448" i="1"/>
  <c r="V3448" i="1" s="1"/>
  <c r="U3449" i="1"/>
  <c r="V3449" i="1" s="1"/>
  <c r="U3450" i="1"/>
  <c r="V3450" i="1" s="1"/>
  <c r="U3451" i="1"/>
  <c r="U3452" i="1"/>
  <c r="V3452" i="1" s="1"/>
  <c r="U3453" i="1"/>
  <c r="V3453" i="1" s="1"/>
  <c r="U3454" i="1"/>
  <c r="V3454" i="1" s="1"/>
  <c r="U3455" i="1"/>
  <c r="V3455" i="1" s="1"/>
  <c r="U3456" i="1"/>
  <c r="V3456" i="1" s="1"/>
  <c r="U3457" i="1"/>
  <c r="V3457" i="1" s="1"/>
  <c r="U3458" i="1"/>
  <c r="V3458" i="1" s="1"/>
  <c r="U3459" i="1"/>
  <c r="U3460" i="1"/>
  <c r="V3460" i="1" s="1"/>
  <c r="U3461" i="1"/>
  <c r="V3461" i="1" s="1"/>
  <c r="U3462" i="1"/>
  <c r="V3462" i="1" s="1"/>
  <c r="U3463" i="1"/>
  <c r="U3464" i="1"/>
  <c r="V3464" i="1" s="1"/>
  <c r="U3465" i="1"/>
  <c r="V3465" i="1" s="1"/>
  <c r="U3466" i="1"/>
  <c r="V3466" i="1" s="1"/>
  <c r="U3467" i="1"/>
  <c r="U3468" i="1"/>
  <c r="V3468" i="1" s="1"/>
  <c r="U3469" i="1"/>
  <c r="V3469" i="1" s="1"/>
  <c r="U3470" i="1"/>
  <c r="V3470" i="1" s="1"/>
  <c r="U3471" i="1"/>
  <c r="V3471" i="1" s="1"/>
  <c r="U3472" i="1"/>
  <c r="U3473" i="1"/>
  <c r="V3473" i="1" s="1"/>
  <c r="U3474" i="1"/>
  <c r="V3474" i="1" s="1"/>
  <c r="U3475" i="1"/>
  <c r="U3476" i="1"/>
  <c r="V3476" i="1" s="1"/>
  <c r="U3477" i="1"/>
  <c r="V3477" i="1" s="1"/>
  <c r="U3478" i="1"/>
  <c r="V3478" i="1" s="1"/>
  <c r="U3479" i="1"/>
  <c r="U3480" i="1"/>
  <c r="V3480" i="1" s="1"/>
  <c r="U3481" i="1"/>
  <c r="V3481" i="1" s="1"/>
  <c r="U3482" i="1"/>
  <c r="V3482" i="1" s="1"/>
  <c r="U3483" i="1"/>
  <c r="V3483" i="1" s="1"/>
  <c r="U3484" i="1"/>
  <c r="V3484" i="1" s="1"/>
  <c r="U3485" i="1"/>
  <c r="V3485" i="1" s="1"/>
  <c r="U3486" i="1"/>
  <c r="V3486" i="1" s="1"/>
  <c r="U3487" i="1"/>
  <c r="U3488" i="1"/>
  <c r="V3488" i="1" s="1"/>
  <c r="U3489" i="1"/>
  <c r="V3489" i="1" s="1"/>
  <c r="U3490" i="1"/>
  <c r="V3490" i="1" s="1"/>
  <c r="U3491" i="1"/>
  <c r="U3492" i="1"/>
  <c r="V3492" i="1" s="1"/>
  <c r="U3493" i="1"/>
  <c r="V3493" i="1" s="1"/>
  <c r="U3494" i="1"/>
  <c r="V3494" i="1" s="1"/>
  <c r="U3495" i="1"/>
  <c r="U3496" i="1"/>
  <c r="V3496" i="1" s="1"/>
  <c r="U3497" i="1"/>
  <c r="V3497" i="1" s="1"/>
  <c r="U3498" i="1"/>
  <c r="V3498" i="1" s="1"/>
  <c r="U3499" i="1"/>
  <c r="V3499" i="1" s="1"/>
  <c r="U3500" i="1"/>
  <c r="V3500" i="1" s="1"/>
  <c r="U3501" i="1"/>
  <c r="V3501" i="1" s="1"/>
  <c r="U3502" i="1"/>
  <c r="V3502" i="1" s="1"/>
  <c r="U3503" i="1"/>
  <c r="U3504" i="1"/>
  <c r="V3504" i="1" s="1"/>
  <c r="U3505" i="1"/>
  <c r="V3505" i="1" s="1"/>
  <c r="U3506" i="1"/>
  <c r="V3506" i="1" s="1"/>
  <c r="U3507" i="1"/>
  <c r="U3508" i="1"/>
  <c r="V3508" i="1" s="1"/>
  <c r="U3509" i="1"/>
  <c r="V3509" i="1" s="1"/>
  <c r="U3510" i="1"/>
  <c r="V3510" i="1" s="1"/>
  <c r="U3511" i="1"/>
  <c r="U3512" i="1"/>
  <c r="V3512" i="1" s="1"/>
  <c r="U3513" i="1"/>
  <c r="V3513" i="1" s="1"/>
  <c r="U3514" i="1"/>
  <c r="V3514" i="1" s="1"/>
  <c r="U3515" i="1"/>
  <c r="V3515" i="1" s="1"/>
  <c r="U3516" i="1"/>
  <c r="V3516" i="1" s="1"/>
  <c r="U3517" i="1"/>
  <c r="V3517" i="1" s="1"/>
  <c r="U3518" i="1"/>
  <c r="V3518" i="1" s="1"/>
  <c r="U3519" i="1"/>
  <c r="U3520" i="1"/>
  <c r="V3520" i="1" s="1"/>
  <c r="U3521" i="1"/>
  <c r="V3521" i="1" s="1"/>
  <c r="U3522" i="1"/>
  <c r="V3522" i="1" s="1"/>
  <c r="U3523" i="1"/>
  <c r="U3524" i="1"/>
  <c r="V3524" i="1" s="1"/>
  <c r="U3525" i="1"/>
  <c r="V3525" i="1" s="1"/>
  <c r="U3526" i="1"/>
  <c r="V3526" i="1" s="1"/>
  <c r="U3527" i="1"/>
  <c r="U3528" i="1"/>
  <c r="V3528" i="1" s="1"/>
  <c r="U3529" i="1"/>
  <c r="V3529" i="1" s="1"/>
  <c r="U3530" i="1"/>
  <c r="V3530" i="1" s="1"/>
  <c r="U3531" i="1"/>
  <c r="V3531" i="1" s="1"/>
  <c r="U3532" i="1"/>
  <c r="V3532" i="1" s="1"/>
  <c r="U3533" i="1"/>
  <c r="V3533" i="1" s="1"/>
  <c r="U3534" i="1"/>
  <c r="V3534" i="1" s="1"/>
  <c r="U3535" i="1"/>
  <c r="U3536" i="1"/>
  <c r="V3536" i="1" s="1"/>
  <c r="U3537" i="1"/>
  <c r="V3537" i="1" s="1"/>
  <c r="U3538" i="1"/>
  <c r="V3538" i="1" s="1"/>
  <c r="U3539" i="1"/>
  <c r="U3540" i="1"/>
  <c r="V3540" i="1" s="1"/>
  <c r="U3541" i="1"/>
  <c r="V3541" i="1" s="1"/>
  <c r="U3542" i="1"/>
  <c r="V3542" i="1" s="1"/>
  <c r="U3543" i="1"/>
  <c r="U3544" i="1"/>
  <c r="V3544" i="1" s="1"/>
  <c r="U3545" i="1"/>
  <c r="V3545" i="1" s="1"/>
  <c r="U3546" i="1"/>
  <c r="V3546" i="1" s="1"/>
  <c r="U3547" i="1"/>
  <c r="U3548" i="1"/>
  <c r="V3548" i="1" s="1"/>
  <c r="U3549" i="1"/>
  <c r="V3549" i="1" s="1"/>
  <c r="U3550" i="1"/>
  <c r="V3550" i="1" s="1"/>
  <c r="U3551" i="1"/>
  <c r="U3552" i="1"/>
  <c r="V3552" i="1" s="1"/>
  <c r="U3553" i="1"/>
  <c r="V3553" i="1" s="1"/>
  <c r="U3554" i="1"/>
  <c r="V3554" i="1" s="1"/>
  <c r="U3555" i="1"/>
  <c r="U3556" i="1"/>
  <c r="V3556" i="1" s="1"/>
  <c r="U3557" i="1"/>
  <c r="V3557" i="1" s="1"/>
  <c r="U3558" i="1"/>
  <c r="V3558" i="1" s="1"/>
  <c r="U3559" i="1"/>
  <c r="V3559" i="1" s="1"/>
  <c r="U3560" i="1"/>
  <c r="V3560" i="1" s="1"/>
  <c r="U3561" i="1"/>
  <c r="V3561" i="1" s="1"/>
  <c r="U3562" i="1"/>
  <c r="V3562" i="1" s="1"/>
  <c r="U3563" i="1"/>
  <c r="U3564" i="1"/>
  <c r="V3564" i="1" s="1"/>
  <c r="U3565" i="1"/>
  <c r="V3565" i="1" s="1"/>
  <c r="U3566" i="1"/>
  <c r="V3566" i="1" s="1"/>
  <c r="U3567" i="1"/>
  <c r="U3568" i="1"/>
  <c r="V3568" i="1" s="1"/>
  <c r="U3569" i="1"/>
  <c r="V3569" i="1" s="1"/>
  <c r="U3570" i="1"/>
  <c r="V3570" i="1" s="1"/>
  <c r="U3571" i="1"/>
  <c r="U3572" i="1"/>
  <c r="V3572" i="1" s="1"/>
  <c r="U3573" i="1"/>
  <c r="V3573" i="1" s="1"/>
  <c r="U3574" i="1"/>
  <c r="V3574" i="1" s="1"/>
  <c r="U3575" i="1"/>
  <c r="V3575" i="1" s="1"/>
  <c r="U3576" i="1"/>
  <c r="V3576" i="1" s="1"/>
  <c r="U3577" i="1"/>
  <c r="V3577" i="1" s="1"/>
  <c r="U3578" i="1"/>
  <c r="V3578" i="1" s="1"/>
  <c r="U3579" i="1"/>
  <c r="U3580" i="1"/>
  <c r="V3580" i="1" s="1"/>
  <c r="U3581" i="1"/>
  <c r="V3581" i="1" s="1"/>
  <c r="U3582" i="1"/>
  <c r="V3582" i="1" s="1"/>
  <c r="U3583" i="1"/>
  <c r="U3584" i="1"/>
  <c r="U3585" i="1"/>
  <c r="V3585" i="1" s="1"/>
  <c r="U3586" i="1"/>
  <c r="V3586" i="1" s="1"/>
  <c r="U3587" i="1"/>
  <c r="V3587" i="1" s="1"/>
  <c r="U3588" i="1"/>
  <c r="V3588" i="1" s="1"/>
  <c r="U3589" i="1"/>
  <c r="V3589" i="1" s="1"/>
  <c r="U3590" i="1"/>
  <c r="V3590" i="1" s="1"/>
  <c r="U3591" i="1"/>
  <c r="U3592" i="1"/>
  <c r="V3592" i="1" s="1"/>
  <c r="U3593" i="1"/>
  <c r="V3593" i="1" s="1"/>
  <c r="U3594" i="1"/>
  <c r="V3594" i="1" s="1"/>
  <c r="U3595" i="1"/>
  <c r="U3596" i="1"/>
  <c r="U3597" i="1"/>
  <c r="V3597" i="1" s="1"/>
  <c r="U3598" i="1"/>
  <c r="V3598" i="1" s="1"/>
  <c r="U3599" i="1"/>
  <c r="V3599" i="1" s="1"/>
  <c r="U3600" i="1"/>
  <c r="U3601" i="1"/>
  <c r="V3601" i="1" s="1"/>
  <c r="U3602" i="1"/>
  <c r="V3602" i="1" s="1"/>
  <c r="U3603" i="1"/>
  <c r="U3604" i="1"/>
  <c r="V3604" i="1" s="1"/>
  <c r="U3605" i="1"/>
  <c r="V3605" i="1" s="1"/>
  <c r="U3606" i="1"/>
  <c r="V3606" i="1" s="1"/>
  <c r="U3607" i="1"/>
  <c r="U3608" i="1"/>
  <c r="V3608" i="1" s="1"/>
  <c r="U3609" i="1"/>
  <c r="V3609" i="1" s="1"/>
  <c r="U3610" i="1"/>
  <c r="V3610" i="1" s="1"/>
  <c r="U3611" i="1"/>
  <c r="V3611" i="1" s="1"/>
  <c r="U3612" i="1"/>
  <c r="V3612" i="1" s="1"/>
  <c r="U3613" i="1"/>
  <c r="V3613" i="1" s="1"/>
  <c r="U3614" i="1"/>
  <c r="V3614" i="1" s="1"/>
  <c r="U3615" i="1"/>
  <c r="U3616" i="1"/>
  <c r="V3616" i="1" s="1"/>
  <c r="U3617" i="1"/>
  <c r="V3617" i="1" s="1"/>
  <c r="U3618" i="1"/>
  <c r="V3618" i="1" s="1"/>
  <c r="U3619" i="1"/>
  <c r="U3620" i="1"/>
  <c r="V3620" i="1" s="1"/>
  <c r="U3621" i="1"/>
  <c r="V3621" i="1" s="1"/>
  <c r="U3622" i="1"/>
  <c r="V3622" i="1" s="1"/>
  <c r="U3623" i="1"/>
  <c r="U3624" i="1"/>
  <c r="V3624" i="1" s="1"/>
  <c r="U3625" i="1"/>
  <c r="V3625" i="1" s="1"/>
  <c r="U3626" i="1"/>
  <c r="V3626" i="1" s="1"/>
  <c r="U3627" i="1"/>
  <c r="V3627" i="1" s="1"/>
  <c r="U3628" i="1"/>
  <c r="V3628" i="1" s="1"/>
  <c r="U3629" i="1"/>
  <c r="V3629" i="1" s="1"/>
  <c r="U3630" i="1"/>
  <c r="V3630" i="1" s="1"/>
  <c r="U3631" i="1"/>
  <c r="U3632" i="1"/>
  <c r="V3632" i="1" s="1"/>
  <c r="U3633" i="1"/>
  <c r="V3633" i="1" s="1"/>
  <c r="U3634" i="1"/>
  <c r="V3634" i="1" s="1"/>
  <c r="U3635" i="1"/>
  <c r="U3636" i="1"/>
  <c r="V3636" i="1" s="1"/>
  <c r="U3637" i="1"/>
  <c r="V3637" i="1" s="1"/>
  <c r="U3638" i="1"/>
  <c r="V3638" i="1" s="1"/>
  <c r="U3639" i="1"/>
  <c r="U3640" i="1"/>
  <c r="V3640" i="1" s="1"/>
  <c r="U3641" i="1"/>
  <c r="V3641" i="1" s="1"/>
  <c r="U3642" i="1"/>
  <c r="V3642" i="1" s="1"/>
  <c r="U3643" i="1"/>
  <c r="V3643" i="1" s="1"/>
  <c r="U3644" i="1"/>
  <c r="V3644" i="1" s="1"/>
  <c r="U3645" i="1"/>
  <c r="V3645" i="1" s="1"/>
  <c r="U3646" i="1"/>
  <c r="V3646" i="1" s="1"/>
  <c r="U3647" i="1"/>
  <c r="U3648" i="1"/>
  <c r="U3649" i="1"/>
  <c r="V3649" i="1" s="1"/>
  <c r="U3650" i="1"/>
  <c r="V3650" i="1" s="1"/>
  <c r="U3651" i="1"/>
  <c r="U3652" i="1"/>
  <c r="V3652" i="1" s="1"/>
  <c r="U3653" i="1"/>
  <c r="V3653" i="1" s="1"/>
  <c r="U3654" i="1"/>
  <c r="V3654" i="1" s="1"/>
  <c r="U3655" i="1"/>
  <c r="V3655" i="1" s="1"/>
  <c r="U3656" i="1"/>
  <c r="V3656" i="1" s="1"/>
  <c r="U3657" i="1"/>
  <c r="V3657" i="1" s="1"/>
  <c r="U3658" i="1"/>
  <c r="V3658" i="1" s="1"/>
  <c r="U3659" i="1"/>
  <c r="U3660" i="1"/>
  <c r="U3661" i="1"/>
  <c r="V3661" i="1" s="1"/>
  <c r="U3662" i="1"/>
  <c r="V3662" i="1" s="1"/>
  <c r="U3663" i="1"/>
  <c r="U3664" i="1"/>
  <c r="V3664" i="1" s="1"/>
  <c r="U3665" i="1"/>
  <c r="V3665" i="1" s="1"/>
  <c r="U3666" i="1"/>
  <c r="V3666" i="1" s="1"/>
  <c r="U3667" i="1"/>
  <c r="V3667" i="1" s="1"/>
  <c r="U3668" i="1"/>
  <c r="V3668" i="1" s="1"/>
  <c r="U3669" i="1"/>
  <c r="V3669" i="1" s="1"/>
  <c r="U3670" i="1"/>
  <c r="V3670" i="1" s="1"/>
  <c r="U3671" i="1"/>
  <c r="U3672" i="1"/>
  <c r="U3673" i="1"/>
  <c r="V3673" i="1" s="1"/>
  <c r="U3674" i="1"/>
  <c r="V3674" i="1" s="1"/>
  <c r="U3675" i="1"/>
  <c r="U3676" i="1"/>
  <c r="V3676" i="1" s="1"/>
  <c r="U3677" i="1"/>
  <c r="V3677" i="1" s="1"/>
  <c r="U3678" i="1"/>
  <c r="V3678" i="1" s="1"/>
  <c r="U3679" i="1"/>
  <c r="V3679" i="1" s="1"/>
  <c r="U3680" i="1"/>
  <c r="V3680" i="1" s="1"/>
  <c r="U3681" i="1"/>
  <c r="V3681" i="1" s="1"/>
  <c r="U3682" i="1"/>
  <c r="V3682" i="1" s="1"/>
  <c r="U3683" i="1"/>
  <c r="U3684" i="1"/>
  <c r="V3684" i="1" s="1"/>
  <c r="U3685" i="1"/>
  <c r="V3685" i="1" s="1"/>
  <c r="U3686" i="1"/>
  <c r="V3686" i="1" s="1"/>
  <c r="U3687" i="1"/>
  <c r="U3688" i="1"/>
  <c r="V3688" i="1" s="1"/>
  <c r="U3689" i="1"/>
  <c r="V3689" i="1" s="1"/>
  <c r="U3690" i="1"/>
  <c r="V3690" i="1" s="1"/>
  <c r="U3691" i="1"/>
  <c r="U3692" i="1"/>
  <c r="V3692" i="1" s="1"/>
  <c r="U3693" i="1"/>
  <c r="V3693" i="1" s="1"/>
  <c r="U3694" i="1"/>
  <c r="V3694" i="1" s="1"/>
  <c r="U3695" i="1"/>
  <c r="V3695" i="1" s="1"/>
  <c r="U3696" i="1"/>
  <c r="V3696" i="1" s="1"/>
  <c r="U3697" i="1"/>
  <c r="V3697" i="1" s="1"/>
  <c r="U3698" i="1"/>
  <c r="V3698" i="1" s="1"/>
  <c r="U3699" i="1"/>
  <c r="U3700" i="1"/>
  <c r="V3700" i="1" s="1"/>
  <c r="U3701" i="1"/>
  <c r="V3701" i="1" s="1"/>
  <c r="U3702" i="1"/>
  <c r="V3702" i="1" s="1"/>
  <c r="U3703" i="1"/>
  <c r="U3704" i="1"/>
  <c r="V3704" i="1" s="1"/>
  <c r="U3705" i="1"/>
  <c r="V3705" i="1" s="1"/>
  <c r="U3706" i="1"/>
  <c r="V3706" i="1" s="1"/>
  <c r="U3707" i="1"/>
  <c r="U3708" i="1"/>
  <c r="V3708" i="1" s="1"/>
  <c r="U3709" i="1"/>
  <c r="V3709" i="1" s="1"/>
  <c r="U3710" i="1"/>
  <c r="V3710" i="1" s="1"/>
  <c r="U3711" i="1"/>
  <c r="V3711" i="1" s="1"/>
  <c r="U3712" i="1"/>
  <c r="V3712" i="1" s="1"/>
  <c r="U3713" i="1"/>
  <c r="V3713" i="1" s="1"/>
  <c r="U3714" i="1"/>
  <c r="V3714" i="1" s="1"/>
  <c r="U3715" i="1"/>
  <c r="U3716" i="1"/>
  <c r="V3716" i="1" s="1"/>
  <c r="U3717" i="1"/>
  <c r="V3717" i="1" s="1"/>
  <c r="U3718" i="1"/>
  <c r="V3718" i="1" s="1"/>
  <c r="U3719" i="1"/>
  <c r="U3720" i="1"/>
  <c r="V3720" i="1" s="1"/>
  <c r="U3721" i="1"/>
  <c r="V3721" i="1" s="1"/>
  <c r="U3722" i="1"/>
  <c r="V3722" i="1" s="1"/>
  <c r="U3723" i="1"/>
  <c r="U3724" i="1"/>
  <c r="V3724" i="1" s="1"/>
  <c r="U3725" i="1"/>
  <c r="V3725" i="1" s="1"/>
  <c r="U3726" i="1"/>
  <c r="V3726" i="1" s="1"/>
  <c r="U3727" i="1"/>
  <c r="V3727" i="1" s="1"/>
  <c r="U3728" i="1"/>
  <c r="U3729" i="1"/>
  <c r="V3729" i="1" s="1"/>
  <c r="U3730" i="1"/>
  <c r="V3730" i="1" s="1"/>
  <c r="U3731" i="1"/>
  <c r="U3732" i="1"/>
  <c r="V3732" i="1" s="1"/>
  <c r="U3733" i="1"/>
  <c r="V3733" i="1" s="1"/>
  <c r="U3734" i="1"/>
  <c r="V3734" i="1" s="1"/>
  <c r="U3735" i="1"/>
  <c r="U3736" i="1"/>
  <c r="V3736" i="1" s="1"/>
  <c r="U3737" i="1"/>
  <c r="V3737" i="1" s="1"/>
  <c r="U3738" i="1"/>
  <c r="V3738" i="1" s="1"/>
  <c r="U3739" i="1"/>
  <c r="V3739" i="1" s="1"/>
  <c r="U3740" i="1"/>
  <c r="V3740" i="1" s="1"/>
  <c r="U3741" i="1"/>
  <c r="V3741" i="1" s="1"/>
  <c r="U3742" i="1"/>
  <c r="V3742" i="1" s="1"/>
  <c r="U3743" i="1"/>
  <c r="U3744" i="1"/>
  <c r="V3744" i="1" s="1"/>
  <c r="U3745" i="1"/>
  <c r="V3745" i="1" s="1"/>
  <c r="U3746" i="1"/>
  <c r="V3746" i="1" s="1"/>
  <c r="U3747" i="1"/>
  <c r="U3748" i="1"/>
  <c r="V3748" i="1" s="1"/>
  <c r="U3749" i="1"/>
  <c r="V3749" i="1" s="1"/>
  <c r="U3750" i="1"/>
  <c r="V3750" i="1" s="1"/>
  <c r="U3751" i="1"/>
  <c r="U3752" i="1"/>
  <c r="V3752" i="1" s="1"/>
  <c r="U3753" i="1"/>
  <c r="V3753" i="1" s="1"/>
  <c r="U3754" i="1"/>
  <c r="V3754" i="1" s="1"/>
  <c r="U3755" i="1"/>
  <c r="V3755" i="1" s="1"/>
  <c r="U3756" i="1"/>
  <c r="V3756" i="1" s="1"/>
  <c r="U3757" i="1"/>
  <c r="V3757" i="1" s="1"/>
  <c r="U3758" i="1"/>
  <c r="V3758" i="1" s="1"/>
  <c r="U3759" i="1"/>
  <c r="U3760" i="1"/>
  <c r="V3760" i="1" s="1"/>
  <c r="U3761" i="1"/>
  <c r="V3761" i="1" s="1"/>
  <c r="U3762" i="1"/>
  <c r="V3762" i="1" s="1"/>
  <c r="U3763" i="1"/>
  <c r="U3764" i="1"/>
  <c r="V3764" i="1" s="1"/>
  <c r="U3765" i="1"/>
  <c r="V3765" i="1" s="1"/>
  <c r="U3766" i="1"/>
  <c r="V3766" i="1" s="1"/>
  <c r="U3767" i="1"/>
  <c r="U3768" i="1"/>
  <c r="V3768" i="1" s="1"/>
  <c r="U3769" i="1"/>
  <c r="V3769" i="1" s="1"/>
  <c r="U3770" i="1"/>
  <c r="V3770" i="1" s="1"/>
  <c r="U3771" i="1"/>
  <c r="V3771" i="1" s="1"/>
  <c r="U3772" i="1"/>
  <c r="V3772" i="1" s="1"/>
  <c r="U3773" i="1"/>
  <c r="V3773" i="1" s="1"/>
  <c r="U3774" i="1"/>
  <c r="V3774" i="1" s="1"/>
  <c r="U3775" i="1"/>
  <c r="U3776" i="1"/>
  <c r="V3776" i="1" s="1"/>
  <c r="U3777" i="1"/>
  <c r="V3777" i="1" s="1"/>
  <c r="U3778" i="1"/>
  <c r="V3778" i="1" s="1"/>
  <c r="U3779" i="1"/>
  <c r="U3780" i="1"/>
  <c r="V3780" i="1" s="1"/>
  <c r="U3781" i="1"/>
  <c r="V3781" i="1" s="1"/>
  <c r="U3782" i="1"/>
  <c r="V3782" i="1" s="1"/>
  <c r="U3783" i="1"/>
  <c r="U3784" i="1"/>
  <c r="V3784" i="1" s="1"/>
  <c r="U3785" i="1"/>
  <c r="V3785" i="1" s="1"/>
  <c r="U3786" i="1"/>
  <c r="V3786" i="1" s="1"/>
  <c r="U3787" i="1"/>
  <c r="V3787" i="1" s="1"/>
  <c r="U3788" i="1"/>
  <c r="V3788" i="1" s="1"/>
  <c r="U3789" i="1"/>
  <c r="V3789" i="1" s="1"/>
  <c r="U3790" i="1"/>
  <c r="V3790" i="1" s="1"/>
  <c r="U3791" i="1"/>
  <c r="U3792" i="1"/>
  <c r="V3792" i="1" s="1"/>
  <c r="U3793" i="1"/>
  <c r="V3793" i="1" s="1"/>
  <c r="U3794" i="1"/>
  <c r="V3794" i="1" s="1"/>
  <c r="U3795" i="1"/>
  <c r="U3796" i="1"/>
  <c r="V3796" i="1" s="1"/>
  <c r="U3797" i="1"/>
  <c r="V3797" i="1" s="1"/>
  <c r="U3798" i="1"/>
  <c r="V3798" i="1" s="1"/>
  <c r="U3799" i="1"/>
  <c r="U3800" i="1"/>
  <c r="V3800" i="1" s="1"/>
  <c r="U3801" i="1"/>
  <c r="V3801" i="1" s="1"/>
  <c r="U3802" i="1"/>
  <c r="V3802" i="1" s="1"/>
  <c r="U3803" i="1"/>
  <c r="V3803" i="1" s="1"/>
  <c r="U3804" i="1"/>
  <c r="V3804" i="1" s="1"/>
  <c r="U3805" i="1"/>
  <c r="V3805" i="1" s="1"/>
  <c r="U3806" i="1"/>
  <c r="V3806" i="1" s="1"/>
  <c r="U3807" i="1"/>
  <c r="U3808" i="1"/>
  <c r="U3809" i="1"/>
  <c r="V3809" i="1" s="1"/>
  <c r="U3810" i="1"/>
  <c r="V3810" i="1" s="1"/>
  <c r="U3811" i="1"/>
  <c r="U3812" i="1"/>
  <c r="V3812" i="1" s="1"/>
  <c r="U3813" i="1"/>
  <c r="V3813" i="1" s="1"/>
  <c r="U3814" i="1"/>
  <c r="V3814" i="1" s="1"/>
  <c r="U3815" i="1"/>
  <c r="V3815" i="1" s="1"/>
  <c r="U3816" i="1"/>
  <c r="V3816" i="1" s="1"/>
  <c r="U3817" i="1"/>
  <c r="V3817" i="1" s="1"/>
  <c r="U3818" i="1"/>
  <c r="V3818" i="1" s="1"/>
  <c r="U3819" i="1"/>
  <c r="U3820" i="1"/>
  <c r="V3820" i="1" s="1"/>
  <c r="U3821" i="1"/>
  <c r="V3821" i="1" s="1"/>
  <c r="U3822" i="1"/>
  <c r="V3822" i="1" s="1"/>
  <c r="U3823" i="1"/>
  <c r="U3824" i="1"/>
  <c r="V3824" i="1" s="1"/>
  <c r="U3825" i="1"/>
  <c r="V3825" i="1" s="1"/>
  <c r="U3826" i="1"/>
  <c r="V3826" i="1" s="1"/>
  <c r="U3827" i="1"/>
  <c r="U3828" i="1"/>
  <c r="V3828" i="1" s="1"/>
  <c r="U3829" i="1"/>
  <c r="V3829" i="1" s="1"/>
  <c r="U3830" i="1"/>
  <c r="V3830" i="1" s="1"/>
  <c r="U3831" i="1"/>
  <c r="V3831" i="1" s="1"/>
  <c r="U3832" i="1"/>
  <c r="V3832" i="1" s="1"/>
  <c r="U3833" i="1"/>
  <c r="V3833" i="1" s="1"/>
  <c r="U3834" i="1"/>
  <c r="V3834" i="1" s="1"/>
  <c r="U3835" i="1"/>
  <c r="U3836" i="1"/>
  <c r="V3836" i="1" s="1"/>
  <c r="U3837" i="1"/>
  <c r="V3837" i="1" s="1"/>
  <c r="U3838" i="1"/>
  <c r="V3838" i="1" s="1"/>
  <c r="U3839" i="1"/>
  <c r="U3840" i="1"/>
  <c r="V3840" i="1" s="1"/>
  <c r="U3841" i="1"/>
  <c r="V3841" i="1" s="1"/>
  <c r="U3842" i="1"/>
  <c r="V3842" i="1" s="1"/>
  <c r="U3843" i="1"/>
  <c r="U3844" i="1"/>
  <c r="V3844" i="1" s="1"/>
  <c r="U3845" i="1"/>
  <c r="V3845" i="1" s="1"/>
  <c r="U3846" i="1"/>
  <c r="V3846" i="1" s="1"/>
  <c r="U3847" i="1"/>
  <c r="V3847" i="1" s="1"/>
  <c r="U3848" i="1"/>
  <c r="V3848" i="1" s="1"/>
  <c r="U3849" i="1"/>
  <c r="V3849" i="1" s="1"/>
  <c r="U3850" i="1"/>
  <c r="V3850" i="1" s="1"/>
  <c r="U3851" i="1"/>
  <c r="U3852" i="1"/>
  <c r="V3852" i="1" s="1"/>
  <c r="U3853" i="1"/>
  <c r="V3853" i="1" s="1"/>
  <c r="U3854" i="1"/>
  <c r="V3854" i="1" s="1"/>
  <c r="U3855" i="1"/>
  <c r="U3856" i="1"/>
  <c r="V3856" i="1" s="1"/>
  <c r="U3857" i="1"/>
  <c r="V3857" i="1" s="1"/>
  <c r="U3858" i="1"/>
  <c r="V3858" i="1" s="1"/>
  <c r="U3859" i="1"/>
  <c r="U3860" i="1"/>
  <c r="V3860" i="1" s="1"/>
  <c r="U3861" i="1"/>
  <c r="V3861" i="1" s="1"/>
  <c r="U3862" i="1"/>
  <c r="V3862" i="1" s="1"/>
  <c r="U3863" i="1"/>
  <c r="V3863" i="1" s="1"/>
  <c r="U3864" i="1"/>
  <c r="V3864" i="1" s="1"/>
  <c r="U3865" i="1"/>
  <c r="V3865" i="1" s="1"/>
  <c r="U3866" i="1"/>
  <c r="V3866" i="1" s="1"/>
  <c r="U3867" i="1"/>
  <c r="U3868" i="1"/>
  <c r="V3868" i="1" s="1"/>
  <c r="U3869" i="1"/>
  <c r="V3869" i="1" s="1"/>
  <c r="U3870" i="1"/>
  <c r="V3870" i="1" s="1"/>
  <c r="U3871" i="1"/>
  <c r="U3872" i="1"/>
  <c r="V3872" i="1" s="1"/>
  <c r="U3873" i="1"/>
  <c r="V3873" i="1" s="1"/>
  <c r="U3874" i="1"/>
  <c r="V3874" i="1" s="1"/>
  <c r="U3875" i="1"/>
  <c r="U3876" i="1"/>
  <c r="V3876" i="1" s="1"/>
  <c r="U3877" i="1"/>
  <c r="V3877" i="1" s="1"/>
  <c r="U3878" i="1"/>
  <c r="V3878" i="1" s="1"/>
  <c r="U3879" i="1"/>
  <c r="V3879" i="1" s="1"/>
  <c r="U3880" i="1"/>
  <c r="V3880" i="1" s="1"/>
  <c r="U3881" i="1"/>
  <c r="V3881" i="1" s="1"/>
  <c r="U3882" i="1"/>
  <c r="V3882" i="1" s="1"/>
  <c r="U3883" i="1"/>
  <c r="U3884" i="1"/>
  <c r="V3884" i="1" s="1"/>
  <c r="U3885" i="1"/>
  <c r="V3885" i="1" s="1"/>
  <c r="U3886" i="1"/>
  <c r="V3886" i="1" s="1"/>
  <c r="U3887" i="1"/>
  <c r="U3888" i="1"/>
  <c r="V3888" i="1" s="1"/>
  <c r="U3889" i="1"/>
  <c r="V3889" i="1" s="1"/>
  <c r="U3890" i="1"/>
  <c r="V3890" i="1" s="1"/>
  <c r="U3891" i="1"/>
  <c r="U3892" i="1"/>
  <c r="V3892" i="1" s="1"/>
  <c r="U3893" i="1"/>
  <c r="V3893" i="1" s="1"/>
  <c r="U3894" i="1"/>
  <c r="V3894" i="1" s="1"/>
  <c r="U3895" i="1"/>
  <c r="V3895" i="1" s="1"/>
  <c r="U3896" i="1"/>
  <c r="V3896" i="1" s="1"/>
  <c r="U3897" i="1"/>
  <c r="V3897" i="1" s="1"/>
  <c r="U3898" i="1"/>
  <c r="V3898" i="1" s="1"/>
  <c r="U3899" i="1"/>
  <c r="U3900" i="1"/>
  <c r="V3900" i="1" s="1"/>
  <c r="U3901" i="1"/>
  <c r="V3901" i="1" s="1"/>
  <c r="U3902" i="1"/>
  <c r="V3902" i="1" s="1"/>
  <c r="U3903" i="1"/>
  <c r="U3904" i="1"/>
  <c r="V3904" i="1" s="1"/>
  <c r="U3905" i="1"/>
  <c r="V3905" i="1" s="1"/>
  <c r="U3906" i="1"/>
  <c r="V3906" i="1" s="1"/>
  <c r="U3907" i="1"/>
  <c r="V3907" i="1" s="1"/>
  <c r="U3908" i="1"/>
  <c r="V3908" i="1" s="1"/>
  <c r="U3909" i="1"/>
  <c r="V3909" i="1" s="1"/>
  <c r="U3910" i="1"/>
  <c r="V3910" i="1" s="1"/>
  <c r="U3911" i="1"/>
  <c r="U3912" i="1"/>
  <c r="V3912" i="1" s="1"/>
  <c r="U3913" i="1"/>
  <c r="V3913" i="1" s="1"/>
  <c r="U3914" i="1"/>
  <c r="V3914" i="1" s="1"/>
  <c r="U3915" i="1"/>
  <c r="U3916" i="1"/>
  <c r="V3916" i="1" s="1"/>
  <c r="U3917" i="1"/>
  <c r="V3917" i="1" s="1"/>
  <c r="U3918" i="1"/>
  <c r="V3918" i="1" s="1"/>
  <c r="U3919" i="1"/>
  <c r="U3920" i="1"/>
  <c r="V3920" i="1" s="1"/>
  <c r="U3921" i="1"/>
  <c r="V3921" i="1" s="1"/>
  <c r="U3922" i="1"/>
  <c r="V3922" i="1" s="1"/>
  <c r="U3923" i="1"/>
  <c r="V3923" i="1" s="1"/>
  <c r="U3924" i="1"/>
  <c r="V3924" i="1" s="1"/>
  <c r="U3925" i="1"/>
  <c r="V3925" i="1" s="1"/>
  <c r="U3926" i="1"/>
  <c r="V3926" i="1" s="1"/>
  <c r="U3927" i="1"/>
  <c r="U3928" i="1"/>
  <c r="V3928" i="1" s="1"/>
  <c r="U3929" i="1"/>
  <c r="V3929" i="1" s="1"/>
  <c r="U3930" i="1"/>
  <c r="V3930" i="1" s="1"/>
  <c r="U3931" i="1"/>
  <c r="U3932" i="1"/>
  <c r="V3932" i="1" s="1"/>
  <c r="U3933" i="1"/>
  <c r="V3933" i="1" s="1"/>
  <c r="U3934" i="1"/>
  <c r="V3934" i="1" s="1"/>
  <c r="U3935" i="1"/>
  <c r="U3936" i="1"/>
  <c r="V3936" i="1" s="1"/>
  <c r="U3937" i="1"/>
  <c r="V3937" i="1" s="1"/>
  <c r="U3938" i="1"/>
  <c r="V3938" i="1" s="1"/>
  <c r="U3939" i="1"/>
  <c r="V3939" i="1" s="1"/>
  <c r="U3940" i="1"/>
  <c r="V3940" i="1" s="1"/>
  <c r="U3941" i="1"/>
  <c r="V3941" i="1" s="1"/>
  <c r="U3942" i="1"/>
  <c r="V3942" i="1" s="1"/>
  <c r="U3943" i="1"/>
  <c r="U3944" i="1"/>
  <c r="V3944" i="1" s="1"/>
  <c r="U3945" i="1"/>
  <c r="V3945" i="1" s="1"/>
  <c r="U3946" i="1"/>
  <c r="V3946" i="1" s="1"/>
  <c r="U3947" i="1"/>
  <c r="U3948" i="1"/>
  <c r="V3948" i="1" s="1"/>
  <c r="U3949" i="1"/>
  <c r="V3949" i="1" s="1"/>
  <c r="U3950" i="1"/>
  <c r="V3950" i="1" s="1"/>
  <c r="U3951" i="1"/>
  <c r="U3952" i="1"/>
  <c r="V3952" i="1" s="1"/>
  <c r="U3953" i="1"/>
  <c r="V3953" i="1" s="1"/>
  <c r="U3954" i="1"/>
  <c r="V3954" i="1" s="1"/>
  <c r="U3955" i="1"/>
  <c r="V3955" i="1" s="1"/>
  <c r="U3956" i="1"/>
  <c r="V3956" i="1" s="1"/>
  <c r="U3957" i="1"/>
  <c r="V3957" i="1" s="1"/>
  <c r="U3958" i="1"/>
  <c r="V3958" i="1" s="1"/>
  <c r="U3959" i="1"/>
  <c r="U3960" i="1"/>
  <c r="V3960" i="1" s="1"/>
  <c r="U3961" i="1"/>
  <c r="V3961" i="1" s="1"/>
  <c r="U3962" i="1"/>
  <c r="V3962" i="1" s="1"/>
  <c r="U3963" i="1"/>
  <c r="U3964" i="1"/>
  <c r="V3964" i="1" s="1"/>
  <c r="U3965" i="1"/>
  <c r="V3965" i="1" s="1"/>
  <c r="U3966" i="1"/>
  <c r="V3966" i="1" s="1"/>
  <c r="U3967" i="1"/>
  <c r="U3968" i="1"/>
  <c r="V3968" i="1" s="1"/>
  <c r="U3969" i="1"/>
  <c r="V3969" i="1" s="1"/>
  <c r="U3970" i="1"/>
  <c r="V3970" i="1" s="1"/>
  <c r="U3971" i="1"/>
  <c r="V3971" i="1" s="1"/>
  <c r="U3972" i="1"/>
  <c r="V3972" i="1" s="1"/>
  <c r="U3973" i="1"/>
  <c r="V3973" i="1" s="1"/>
  <c r="U3974" i="1"/>
  <c r="V3974" i="1" s="1"/>
  <c r="U3975" i="1"/>
  <c r="U3976" i="1"/>
  <c r="V3976" i="1" s="1"/>
  <c r="U3977" i="1"/>
  <c r="V3977" i="1" s="1"/>
  <c r="U3978" i="1"/>
  <c r="V3978" i="1" s="1"/>
  <c r="U3979" i="1"/>
  <c r="U3980" i="1"/>
  <c r="V3980" i="1" s="1"/>
  <c r="U3981" i="1"/>
  <c r="V3981" i="1" s="1"/>
  <c r="U3982" i="1"/>
  <c r="V3982" i="1" s="1"/>
  <c r="U3983" i="1"/>
  <c r="U3984" i="1"/>
  <c r="V3984" i="1" s="1"/>
  <c r="U3985" i="1"/>
  <c r="V3985" i="1" s="1"/>
  <c r="U3986" i="1"/>
  <c r="V3986" i="1" s="1"/>
  <c r="U3987" i="1"/>
  <c r="V3987" i="1" s="1"/>
  <c r="U3988" i="1"/>
  <c r="V3988" i="1" s="1"/>
  <c r="U3989" i="1"/>
  <c r="V3989" i="1" s="1"/>
  <c r="U3990" i="1"/>
  <c r="V3990" i="1" s="1"/>
  <c r="U3991" i="1"/>
  <c r="U3992" i="1"/>
  <c r="V3992" i="1" s="1"/>
  <c r="U3993" i="1"/>
  <c r="V3993" i="1" s="1"/>
  <c r="U3994" i="1"/>
  <c r="V3994" i="1" s="1"/>
  <c r="U3995" i="1"/>
  <c r="U3996" i="1"/>
  <c r="V3996" i="1" s="1"/>
  <c r="U3997" i="1"/>
  <c r="V3997" i="1" s="1"/>
  <c r="U3998" i="1"/>
  <c r="V3998" i="1" s="1"/>
  <c r="U3999" i="1"/>
  <c r="U4000" i="1"/>
  <c r="V4000" i="1" s="1"/>
  <c r="U4001" i="1"/>
  <c r="V4001" i="1" s="1"/>
  <c r="U4002" i="1"/>
  <c r="V4002" i="1" s="1"/>
  <c r="U4003" i="1"/>
  <c r="V4003" i="1" s="1"/>
  <c r="U4004" i="1"/>
  <c r="V4004" i="1" s="1"/>
  <c r="U4005" i="1"/>
  <c r="V4005" i="1" s="1"/>
  <c r="U4006" i="1"/>
  <c r="V4006" i="1" s="1"/>
  <c r="U4007" i="1"/>
  <c r="U4008" i="1"/>
  <c r="V4008" i="1" s="1"/>
  <c r="U4009" i="1"/>
  <c r="V4009" i="1" s="1"/>
  <c r="U4010" i="1"/>
  <c r="V4010" i="1" s="1"/>
  <c r="U4011" i="1"/>
  <c r="U4012" i="1"/>
  <c r="V4012" i="1" s="1"/>
  <c r="U4013" i="1"/>
  <c r="V4013" i="1" s="1"/>
  <c r="U4014" i="1"/>
  <c r="V4014" i="1" s="1"/>
  <c r="U4015" i="1"/>
  <c r="U4016" i="1"/>
  <c r="V4016" i="1" s="1"/>
  <c r="U4017" i="1"/>
  <c r="V4017" i="1" s="1"/>
  <c r="U4018" i="1"/>
  <c r="V4018" i="1" s="1"/>
  <c r="U4019" i="1"/>
  <c r="V4019" i="1" s="1"/>
  <c r="U4020" i="1"/>
  <c r="V4020" i="1" s="1"/>
  <c r="U4021" i="1"/>
  <c r="V4021" i="1" s="1"/>
  <c r="U4022" i="1"/>
  <c r="V4022" i="1" s="1"/>
  <c r="U4023" i="1"/>
  <c r="U4024" i="1"/>
  <c r="V4024" i="1" s="1"/>
  <c r="U4025" i="1"/>
  <c r="V4025" i="1" s="1"/>
  <c r="U4026" i="1"/>
  <c r="V4026" i="1" s="1"/>
  <c r="U4027" i="1"/>
  <c r="U4028" i="1"/>
  <c r="V4028" i="1" s="1"/>
  <c r="U4029" i="1"/>
  <c r="V4029" i="1" s="1"/>
  <c r="U4030" i="1"/>
  <c r="V4030" i="1" s="1"/>
  <c r="U4031" i="1"/>
  <c r="U4032" i="1"/>
  <c r="V4032" i="1" s="1"/>
  <c r="U4033" i="1"/>
  <c r="V4033" i="1" s="1"/>
  <c r="U4034" i="1"/>
  <c r="V4034" i="1" s="1"/>
  <c r="U4035" i="1"/>
  <c r="V4035" i="1" s="1"/>
  <c r="U4036" i="1"/>
  <c r="V4036" i="1" s="1"/>
  <c r="U4037" i="1"/>
  <c r="V4037" i="1" s="1"/>
  <c r="U4038" i="1"/>
  <c r="V4038" i="1" s="1"/>
  <c r="U4039" i="1"/>
  <c r="U4040" i="1"/>
  <c r="V4040" i="1" s="1"/>
  <c r="U4041" i="1"/>
  <c r="V4041" i="1" s="1"/>
  <c r="U4042" i="1"/>
  <c r="V4042" i="1" s="1"/>
  <c r="U4043" i="1"/>
  <c r="U4044" i="1"/>
  <c r="V4044" i="1" s="1"/>
  <c r="U4045" i="1"/>
  <c r="V4045" i="1" s="1"/>
  <c r="U4046" i="1"/>
  <c r="V4046" i="1" s="1"/>
  <c r="U4047" i="1"/>
  <c r="U4048" i="1"/>
  <c r="V4048" i="1" s="1"/>
  <c r="U4049" i="1"/>
  <c r="V4049" i="1" s="1"/>
  <c r="U4050" i="1"/>
  <c r="V4050" i="1" s="1"/>
  <c r="U4051" i="1"/>
  <c r="V4051" i="1" s="1"/>
  <c r="U4052" i="1"/>
  <c r="V4052" i="1" s="1"/>
  <c r="U4053" i="1"/>
  <c r="V4053" i="1" s="1"/>
  <c r="U4054" i="1"/>
  <c r="V4054" i="1" s="1"/>
  <c r="U4055" i="1"/>
  <c r="U4056" i="1"/>
  <c r="U4057" i="1"/>
  <c r="V4057" i="1" s="1"/>
  <c r="U4058" i="1"/>
  <c r="V4058" i="1" s="1"/>
  <c r="U4059" i="1"/>
  <c r="U4060" i="1"/>
  <c r="V4060" i="1" s="1"/>
  <c r="U4061" i="1"/>
  <c r="V4061" i="1" s="1"/>
  <c r="U4062" i="1"/>
  <c r="V4062" i="1" s="1"/>
  <c r="U4063" i="1"/>
  <c r="U4064" i="1"/>
  <c r="V4064" i="1" s="1"/>
  <c r="U4065" i="1"/>
  <c r="V4065" i="1" s="1"/>
  <c r="U4066" i="1"/>
  <c r="V4066" i="1" s="1"/>
  <c r="U4067" i="1"/>
  <c r="V4067" i="1" s="1"/>
  <c r="U4068" i="1"/>
  <c r="V4068" i="1" s="1"/>
  <c r="U4069" i="1"/>
  <c r="V4069" i="1" s="1"/>
  <c r="U4070" i="1"/>
  <c r="V4070" i="1" s="1"/>
  <c r="U4071" i="1"/>
  <c r="U4072" i="1"/>
  <c r="V4072" i="1" s="1"/>
  <c r="U4073" i="1"/>
  <c r="V4073" i="1" s="1"/>
  <c r="U4074" i="1"/>
  <c r="V4074" i="1" s="1"/>
  <c r="U4075" i="1"/>
  <c r="U4076" i="1"/>
  <c r="U4077" i="1"/>
  <c r="V4077" i="1" s="1"/>
  <c r="U4078" i="1"/>
  <c r="V4078" i="1" s="1"/>
  <c r="U4079" i="1"/>
  <c r="U4080" i="1"/>
  <c r="V4080" i="1" s="1"/>
  <c r="U4081" i="1"/>
  <c r="V4081" i="1" s="1"/>
  <c r="U4082" i="1"/>
  <c r="V4082" i="1" s="1"/>
  <c r="U4083" i="1"/>
  <c r="V4083" i="1" s="1"/>
  <c r="U4084" i="1"/>
  <c r="V4084" i="1" s="1"/>
  <c r="U4085" i="1"/>
  <c r="V4085" i="1" s="1"/>
  <c r="U4086" i="1"/>
  <c r="V4086" i="1" s="1"/>
  <c r="U4087" i="1"/>
  <c r="U4088" i="1"/>
  <c r="V4088" i="1" s="1"/>
  <c r="U4089" i="1"/>
  <c r="V4089" i="1" s="1"/>
  <c r="U4090" i="1"/>
  <c r="V4090" i="1" s="1"/>
  <c r="U4091" i="1"/>
  <c r="U4092" i="1"/>
  <c r="V4092" i="1" s="1"/>
  <c r="U4093" i="1"/>
  <c r="V4093" i="1" s="1"/>
  <c r="U4094" i="1"/>
  <c r="V4094" i="1" s="1"/>
  <c r="U4095" i="1"/>
  <c r="U4096" i="1"/>
  <c r="V4096" i="1" s="1"/>
  <c r="U4097" i="1"/>
  <c r="V4097" i="1" s="1"/>
  <c r="U4098" i="1"/>
  <c r="V4098" i="1" s="1"/>
  <c r="U4099" i="1"/>
  <c r="V4099" i="1" s="1"/>
  <c r="U4100" i="1"/>
  <c r="V4100" i="1" s="1"/>
  <c r="U4101" i="1"/>
  <c r="V4101" i="1" s="1"/>
  <c r="U4102" i="1"/>
  <c r="V4102" i="1" s="1"/>
  <c r="U4103" i="1"/>
  <c r="U4104" i="1"/>
  <c r="V4104" i="1" s="1"/>
  <c r="U4105" i="1"/>
  <c r="V4105" i="1" s="1"/>
  <c r="U4106" i="1"/>
  <c r="V4106" i="1" s="1"/>
  <c r="U4107" i="1"/>
  <c r="U4108" i="1"/>
  <c r="V4108" i="1" s="1"/>
  <c r="U4109" i="1"/>
  <c r="V4109" i="1" s="1"/>
  <c r="U4110" i="1"/>
  <c r="V4110" i="1" s="1"/>
  <c r="U4111" i="1"/>
  <c r="U4112" i="1"/>
  <c r="V4112" i="1" s="1"/>
  <c r="U4113" i="1"/>
  <c r="V4113" i="1" s="1"/>
  <c r="U4114" i="1"/>
  <c r="V4114" i="1" s="1"/>
  <c r="U4115" i="1"/>
  <c r="V4115" i="1" s="1"/>
  <c r="V4056" i="1"/>
  <c r="V4076" i="1"/>
  <c r="V4111" i="1"/>
  <c r="V4107" i="1"/>
  <c r="V4103" i="1"/>
  <c r="V4095" i="1"/>
  <c r="V4091" i="1"/>
  <c r="V4087" i="1"/>
  <c r="V4079" i="1"/>
  <c r="V4075" i="1"/>
  <c r="V4071" i="1"/>
  <c r="V4063" i="1"/>
  <c r="V4059" i="1"/>
  <c r="V4055" i="1"/>
  <c r="V4047" i="1"/>
  <c r="V4043" i="1"/>
  <c r="V4039" i="1"/>
  <c r="V4031" i="1"/>
  <c r="V4027" i="1"/>
  <c r="V4023" i="1"/>
  <c r="V4015" i="1"/>
  <c r="V4011" i="1"/>
  <c r="V4007" i="1"/>
  <c r="V3999" i="1"/>
  <c r="V3995" i="1"/>
  <c r="V3991" i="1"/>
  <c r="V3983" i="1"/>
  <c r="V3979" i="1"/>
  <c r="V3975" i="1"/>
  <c r="V3967" i="1"/>
  <c r="V3963" i="1"/>
  <c r="V3959" i="1"/>
  <c r="V3951" i="1"/>
  <c r="V3947" i="1"/>
  <c r="V3943" i="1"/>
  <c r="V3935" i="1"/>
  <c r="V3931" i="1"/>
  <c r="V3927" i="1"/>
  <c r="V3919" i="1"/>
  <c r="V3915" i="1"/>
  <c r="V3911" i="1"/>
  <c r="V3903" i="1"/>
  <c r="V3899" i="1"/>
  <c r="V3891" i="1"/>
  <c r="V3887" i="1"/>
  <c r="V3883" i="1"/>
  <c r="V3875" i="1"/>
  <c r="V3871" i="1"/>
  <c r="V3867" i="1"/>
  <c r="V3859" i="1"/>
  <c r="V3855" i="1"/>
  <c r="V3851" i="1"/>
  <c r="V3843" i="1"/>
  <c r="V3839" i="1"/>
  <c r="V3835" i="1"/>
  <c r="V3827" i="1"/>
  <c r="V3823" i="1"/>
  <c r="V3819" i="1"/>
  <c r="V3811" i="1"/>
  <c r="V3808" i="1"/>
  <c r="V3807" i="1"/>
  <c r="V3799" i="1"/>
  <c r="V3795" i="1"/>
  <c r="V3791" i="1"/>
  <c r="V3783" i="1"/>
  <c r="V3779" i="1"/>
  <c r="V3775" i="1"/>
  <c r="V3767" i="1"/>
  <c r="V3763" i="1"/>
  <c r="V3759" i="1"/>
  <c r="V3751" i="1"/>
  <c r="V3747" i="1"/>
  <c r="V3743" i="1"/>
  <c r="V3735" i="1"/>
  <c r="V3731" i="1"/>
  <c r="V3728" i="1"/>
  <c r="V3723" i="1"/>
  <c r="V3719" i="1"/>
  <c r="V3715" i="1"/>
  <c r="V3707" i="1"/>
  <c r="V3703" i="1"/>
  <c r="V3699" i="1"/>
  <c r="V3691" i="1"/>
  <c r="V3687" i="1"/>
  <c r="V3683" i="1"/>
  <c r="V3675" i="1"/>
  <c r="V3672" i="1"/>
  <c r="V3671" i="1"/>
  <c r="V3663" i="1"/>
  <c r="V3660" i="1"/>
  <c r="V3659" i="1"/>
  <c r="V3651" i="1"/>
  <c r="V3648" i="1"/>
  <c r="V3647" i="1"/>
  <c r="V3639" i="1"/>
  <c r="V3635" i="1"/>
  <c r="V3631" i="1"/>
  <c r="V3623" i="1"/>
  <c r="V3619" i="1"/>
  <c r="V3615" i="1"/>
  <c r="V3607" i="1"/>
  <c r="V3603" i="1"/>
  <c r="V3600" i="1"/>
  <c r="V3596" i="1"/>
  <c r="V3595" i="1"/>
  <c r="V3591" i="1"/>
  <c r="V3584" i="1"/>
  <c r="V3583" i="1"/>
  <c r="V3579" i="1"/>
  <c r="V3571" i="1"/>
  <c r="V3567" i="1"/>
  <c r="V3563" i="1"/>
  <c r="V3555" i="1"/>
  <c r="V3551" i="1"/>
  <c r="V3547" i="1"/>
  <c r="V3543" i="1"/>
  <c r="V3539" i="1"/>
  <c r="V3535" i="1"/>
  <c r="V3527" i="1"/>
  <c r="V3523" i="1"/>
  <c r="V3519" i="1"/>
  <c r="V3511" i="1"/>
  <c r="V3507" i="1"/>
  <c r="V3503" i="1"/>
  <c r="V3495" i="1"/>
  <c r="V3491" i="1"/>
  <c r="V3487" i="1"/>
  <c r="V3479" i="1"/>
  <c r="V3475" i="1"/>
  <c r="V3472" i="1"/>
  <c r="V3467" i="1"/>
  <c r="V3463" i="1"/>
  <c r="V3459" i="1"/>
  <c r="V3451" i="1"/>
  <c r="V3447" i="1"/>
  <c r="V3443" i="1"/>
  <c r="V3435" i="1"/>
  <c r="V3431" i="1"/>
  <c r="V3427" i="1"/>
  <c r="V3419" i="1"/>
  <c r="V3416" i="1"/>
  <c r="V3415" i="1"/>
  <c r="V3407" i="1"/>
  <c r="V3404" i="1"/>
  <c r="V3403" i="1"/>
  <c r="V3396" i="1"/>
  <c r="V3395" i="1"/>
  <c r="V3391" i="1"/>
  <c r="V3387" i="1"/>
  <c r="V3383" i="1"/>
  <c r="V3380" i="1"/>
  <c r="V3375" i="1"/>
  <c r="V3372" i="1"/>
  <c r="V3371" i="1"/>
  <c r="V3363" i="1"/>
  <c r="V3360" i="1"/>
  <c r="V3359" i="1"/>
  <c r="V3355" i="1"/>
  <c r="V3351" i="1"/>
  <c r="V3347" i="1"/>
  <c r="V3343" i="1"/>
  <c r="V3339" i="1"/>
  <c r="V3335" i="1"/>
  <c r="V3331" i="1"/>
  <c r="V3328" i="1"/>
  <c r="V3327" i="1"/>
  <c r="V3323" i="1"/>
  <c r="V3319" i="1"/>
  <c r="V3315" i="1"/>
  <c r="V3311" i="1"/>
  <c r="V3307" i="1"/>
  <c r="V3303" i="1"/>
  <c r="V3299" i="1"/>
  <c r="V3295" i="1"/>
  <c r="V3291" i="1"/>
  <c r="V3287" i="1"/>
  <c r="V3283" i="1"/>
  <c r="V3279" i="1"/>
  <c r="V3276" i="1"/>
  <c r="V3275" i="1"/>
  <c r="V3271" i="1"/>
  <c r="V3267" i="1"/>
  <c r="V3264" i="1"/>
  <c r="V3263" i="1"/>
  <c r="V3259" i="1"/>
  <c r="V3255" i="1"/>
  <c r="V3251" i="1"/>
  <c r="V3247" i="1"/>
  <c r="V3243" i="1"/>
  <c r="V3239" i="1"/>
  <c r="V3236" i="1"/>
  <c r="V3235" i="1"/>
  <c r="V3231" i="1"/>
  <c r="V3228" i="1"/>
  <c r="V3227" i="1"/>
  <c r="V3223" i="1"/>
  <c r="V3219" i="1"/>
  <c r="V3215" i="1"/>
  <c r="V3212" i="1"/>
  <c r="V3211" i="1"/>
  <c r="V3207" i="1"/>
  <c r="V3204" i="1"/>
  <c r="V3203" i="1"/>
  <c r="V3199" i="1"/>
  <c r="V3196" i="1"/>
  <c r="V3195" i="1"/>
  <c r="V3191" i="1"/>
  <c r="V3187" i="1"/>
  <c r="V3184" i="1"/>
  <c r="V3183" i="1"/>
  <c r="V3179" i="1"/>
  <c r="V3175" i="1"/>
  <c r="V3171" i="1"/>
  <c r="V3168" i="1"/>
  <c r="V3167" i="1"/>
  <c r="V3163" i="1"/>
  <c r="V3159" i="1"/>
  <c r="V3155" i="1"/>
  <c r="V3151" i="1"/>
  <c r="V3147" i="1"/>
  <c r="V3143" i="1"/>
  <c r="V3139" i="1"/>
  <c r="V3135" i="1"/>
  <c r="V3131" i="1"/>
  <c r="V3127" i="1"/>
  <c r="V3123" i="1"/>
  <c r="V3120" i="1"/>
  <c r="V3119" i="1"/>
  <c r="V3115" i="1"/>
  <c r="V3111" i="1"/>
  <c r="V3107" i="1"/>
  <c r="V3103" i="1"/>
  <c r="V3099" i="1"/>
  <c r="V3095" i="1"/>
  <c r="V3091" i="1"/>
  <c r="V3087" i="1"/>
  <c r="V3084" i="1"/>
  <c r="V3083" i="1"/>
  <c r="V3079" i="1"/>
  <c r="V3076" i="1"/>
  <c r="V3075" i="1"/>
  <c r="V3071" i="1"/>
  <c r="V3067" i="1"/>
  <c r="V3063" i="1"/>
  <c r="V3060" i="1"/>
  <c r="V3059" i="1"/>
  <c r="V3056" i="1"/>
  <c r="V3055" i="1"/>
  <c r="V3052" i="1"/>
  <c r="V3051" i="1"/>
  <c r="V3050" i="1"/>
  <c r="V3047" i="1"/>
  <c r="V3044" i="1"/>
  <c r="V3043" i="1"/>
  <c r="V3040" i="1"/>
  <c r="V3039" i="1"/>
  <c r="V3036" i="1"/>
  <c r="V3035" i="1"/>
  <c r="V3031" i="1"/>
  <c r="V3027" i="1"/>
  <c r="V3024" i="1"/>
  <c r="V3023" i="1"/>
  <c r="V3019" i="1"/>
  <c r="V3015" i="1"/>
  <c r="V3011" i="1"/>
  <c r="V3007" i="1"/>
  <c r="V3003" i="1"/>
  <c r="V2999" i="1"/>
  <c r="V2995" i="1"/>
  <c r="V2991" i="1"/>
  <c r="V2987" i="1"/>
  <c r="V2983" i="1"/>
  <c r="V2979" i="1"/>
  <c r="V2976" i="1"/>
  <c r="V2975" i="1"/>
  <c r="V2971" i="1"/>
  <c r="V2967" i="1"/>
  <c r="V2964" i="1"/>
  <c r="V2963" i="1"/>
  <c r="V2959" i="1"/>
  <c r="V2956" i="1"/>
  <c r="V2955" i="1"/>
  <c r="V2951" i="1"/>
  <c r="V2947" i="1"/>
  <c r="V2943" i="1"/>
  <c r="V2940" i="1"/>
  <c r="V2939" i="1"/>
  <c r="V2935" i="1"/>
  <c r="V2932" i="1"/>
  <c r="V2931" i="1"/>
  <c r="V2927" i="1"/>
  <c r="V2924" i="1"/>
  <c r="V2923" i="1"/>
  <c r="V2919" i="1"/>
  <c r="V2915" i="1"/>
  <c r="V2911" i="1"/>
  <c r="V2908" i="1"/>
  <c r="V2907" i="1"/>
  <c r="V2903" i="1"/>
  <c r="V2900" i="1"/>
  <c r="V2899" i="1"/>
  <c r="V2895" i="1"/>
  <c r="V2892" i="1"/>
  <c r="V2891" i="1"/>
  <c r="V2887" i="1"/>
  <c r="V2883" i="1"/>
  <c r="V2880" i="1"/>
  <c r="V2879" i="1"/>
  <c r="V2875" i="1"/>
  <c r="V2871" i="1"/>
  <c r="V2867" i="1"/>
  <c r="V2863" i="1"/>
  <c r="V2859" i="1"/>
  <c r="V2856" i="1"/>
  <c r="V2855" i="1"/>
  <c r="V2851" i="1"/>
  <c r="V2847" i="1"/>
  <c r="V2843" i="1"/>
  <c r="V2840" i="1"/>
  <c r="V2839" i="1"/>
  <c r="V2835" i="1"/>
  <c r="V2831" i="1"/>
  <c r="V2827" i="1"/>
  <c r="V2823" i="1"/>
  <c r="V2820" i="1"/>
  <c r="V2819" i="1"/>
  <c r="V2816" i="1"/>
  <c r="V2815" i="1"/>
  <c r="V2812" i="1"/>
  <c r="V2811" i="1"/>
  <c r="V2808" i="1"/>
  <c r="V2807" i="1"/>
  <c r="V2804" i="1"/>
  <c r="V2803" i="1"/>
  <c r="V2800" i="1"/>
  <c r="V2799" i="1"/>
  <c r="V2795" i="1"/>
  <c r="V2791" i="1"/>
  <c r="V2787" i="1"/>
  <c r="V2783" i="1"/>
  <c r="V2780" i="1"/>
  <c r="V2779" i="1"/>
  <c r="V2775" i="1"/>
  <c r="V2772" i="1"/>
  <c r="V2771" i="1"/>
  <c r="V2767" i="1"/>
  <c r="V2763" i="1"/>
  <c r="V2759" i="1"/>
  <c r="V2756" i="1"/>
  <c r="V2755" i="1"/>
  <c r="V2751" i="1"/>
  <c r="V2748" i="1"/>
  <c r="V2747" i="1"/>
  <c r="V2743" i="1"/>
  <c r="V2740" i="1"/>
  <c r="V2739" i="1"/>
  <c r="V2736" i="1"/>
  <c r="V2735" i="1"/>
  <c r="V2731" i="1"/>
  <c r="V2727" i="1"/>
  <c r="V2723" i="1"/>
  <c r="V2719" i="1"/>
  <c r="V2716" i="1"/>
  <c r="V2715" i="1"/>
  <c r="V2711" i="1"/>
  <c r="V2707" i="1"/>
  <c r="V2703" i="1"/>
  <c r="V2699" i="1"/>
  <c r="V2695" i="1"/>
  <c r="V2692" i="1"/>
  <c r="V2691" i="1"/>
  <c r="V2688" i="1"/>
  <c r="V2687" i="1"/>
  <c r="V2684" i="1"/>
  <c r="V2683" i="1"/>
  <c r="V2680" i="1"/>
  <c r="V2679" i="1"/>
  <c r="V2676" i="1"/>
  <c r="V2675" i="1"/>
  <c r="V2674" i="1"/>
  <c r="V2671" i="1"/>
  <c r="V2667" i="1"/>
  <c r="V2663" i="1"/>
  <c r="V2659" i="1"/>
  <c r="V2655" i="1"/>
  <c r="V2652" i="1"/>
  <c r="V2651" i="1"/>
  <c r="V2647" i="1"/>
  <c r="V2644" i="1"/>
  <c r="V2643" i="1"/>
  <c r="V2639" i="1"/>
  <c r="V2635" i="1"/>
  <c r="V2631" i="1"/>
  <c r="V2627" i="1"/>
  <c r="V2623" i="1"/>
  <c r="V2619" i="1"/>
  <c r="V2616" i="1"/>
  <c r="V2615" i="1"/>
  <c r="V2611" i="1"/>
  <c r="V2608" i="1"/>
  <c r="V2607" i="1"/>
  <c r="V2603" i="1"/>
  <c r="V2599" i="1"/>
  <c r="V2595" i="1"/>
  <c r="V2594" i="1"/>
  <c r="V2591" i="1"/>
  <c r="V2587" i="1"/>
  <c r="V2584" i="1"/>
  <c r="V2583" i="1"/>
  <c r="V2579" i="1"/>
  <c r="V2578" i="1"/>
  <c r="V2575" i="1"/>
  <c r="V2571" i="1"/>
  <c r="V2567" i="1"/>
  <c r="V2564" i="1"/>
  <c r="V2563" i="1"/>
  <c r="V2560" i="1"/>
  <c r="V2559" i="1"/>
  <c r="V2555" i="1"/>
  <c r="V2551" i="1"/>
  <c r="V2547" i="1"/>
  <c r="V2543" i="1"/>
  <c r="V2539" i="1"/>
  <c r="V2536" i="1"/>
  <c r="V2535" i="1"/>
  <c r="V2531" i="1"/>
  <c r="V2528" i="1"/>
  <c r="V2527" i="1"/>
  <c r="V2523" i="1"/>
  <c r="V2520" i="1"/>
  <c r="V2519" i="1"/>
  <c r="V2515" i="1"/>
  <c r="V2514" i="1"/>
  <c r="V2511" i="1"/>
  <c r="V2507" i="1"/>
  <c r="V2503" i="1"/>
  <c r="V2500" i="1"/>
  <c r="V2499" i="1"/>
  <c r="V2498" i="1"/>
  <c r="V2495" i="1"/>
  <c r="V2491" i="1"/>
  <c r="V2488" i="1"/>
  <c r="V2487" i="1"/>
  <c r="V2483" i="1"/>
  <c r="V2482" i="1"/>
  <c r="V2480" i="1"/>
  <c r="V2479" i="1"/>
  <c r="V2476" i="1"/>
  <c r="V2475" i="1"/>
  <c r="V2471" i="1"/>
  <c r="V2467" i="1"/>
  <c r="V2463" i="1"/>
  <c r="V2460" i="1"/>
  <c r="V2459" i="1"/>
  <c r="V2455" i="1"/>
  <c r="V2451" i="1"/>
  <c r="V2448" i="1"/>
  <c r="V2447" i="1"/>
  <c r="V2443" i="1"/>
  <c r="V2440" i="1"/>
  <c r="V2439" i="1"/>
  <c r="V2435" i="1"/>
  <c r="V2434" i="1"/>
  <c r="V2431" i="1"/>
  <c r="V2428" i="1"/>
  <c r="V2427" i="1"/>
  <c r="V2423" i="1"/>
  <c r="V2419" i="1"/>
  <c r="V2418" i="1"/>
  <c r="V2415" i="1"/>
  <c r="V2411" i="1"/>
  <c r="V2407" i="1"/>
  <c r="V2403" i="1"/>
  <c r="V2402" i="1"/>
  <c r="V2399" i="1"/>
  <c r="V2396" i="1"/>
  <c r="V2395" i="1"/>
  <c r="V2392" i="1"/>
  <c r="V2391" i="1"/>
  <c r="V2388" i="1"/>
  <c r="V2387" i="1"/>
  <c r="V2386" i="1"/>
  <c r="V2383" i="1"/>
  <c r="V2382" i="1"/>
  <c r="V2380" i="1"/>
  <c r="V2379" i="1"/>
  <c r="V2375" i="1"/>
  <c r="V2372" i="1"/>
  <c r="V2371" i="1"/>
  <c r="V2367" i="1"/>
  <c r="V2363" i="1"/>
  <c r="V2359" i="1"/>
  <c r="V2355" i="1"/>
  <c r="V2351" i="1"/>
  <c r="V2348" i="1"/>
  <c r="V2347" i="1"/>
  <c r="V2343" i="1"/>
  <c r="V2340" i="1"/>
  <c r="V2339" i="1"/>
  <c r="V2338" i="1"/>
  <c r="V2336" i="1"/>
  <c r="V2335" i="1"/>
  <c r="V2331" i="1"/>
  <c r="V2330" i="1"/>
  <c r="V2328" i="1"/>
  <c r="V2327" i="1"/>
  <c r="V2324" i="1"/>
  <c r="V2323" i="1"/>
  <c r="V2320" i="1"/>
  <c r="V2319" i="1"/>
  <c r="V2318" i="1"/>
  <c r="V2315" i="1"/>
  <c r="V2314" i="1"/>
  <c r="V2311" i="1"/>
  <c r="V2308" i="1"/>
  <c r="V2307" i="1"/>
  <c r="V2303" i="1"/>
  <c r="V2299" i="1"/>
  <c r="V2295" i="1"/>
  <c r="V2291" i="1"/>
  <c r="V2287" i="1"/>
  <c r="V2283" i="1"/>
  <c r="V2279" i="1"/>
  <c r="V2275" i="1"/>
  <c r="V2272" i="1"/>
  <c r="V2271" i="1"/>
  <c r="V2270" i="1"/>
  <c r="V2267" i="1"/>
  <c r="V2266" i="1"/>
  <c r="V2263" i="1"/>
  <c r="V2262" i="1"/>
  <c r="V2259" i="1"/>
  <c r="V2256" i="1"/>
  <c r="V2255" i="1"/>
  <c r="V2251" i="1"/>
  <c r="V2248" i="1"/>
  <c r="V2247" i="1"/>
  <c r="V2246" i="1"/>
  <c r="V2244" i="1"/>
  <c r="V2243" i="1"/>
  <c r="V2239" i="1"/>
  <c r="V2238" i="1"/>
  <c r="V2235" i="1"/>
  <c r="V2232" i="1"/>
  <c r="V2231" i="1"/>
  <c r="V2230" i="1"/>
  <c r="V2227" i="1"/>
  <c r="V2226" i="1"/>
  <c r="V2223" i="1"/>
  <c r="V2219" i="1"/>
  <c r="V2218" i="1"/>
  <c r="V2215" i="1"/>
  <c r="V2212" i="1"/>
  <c r="V2211" i="1"/>
  <c r="V2210" i="1"/>
  <c r="V2207" i="1"/>
  <c r="V2206" i="1"/>
  <c r="V2203" i="1"/>
  <c r="V2200" i="1"/>
  <c r="V2199" i="1"/>
  <c r="V2198" i="1"/>
  <c r="V2195" i="1"/>
  <c r="V2194" i="1"/>
  <c r="V2191" i="1"/>
  <c r="V2187" i="1"/>
  <c r="V2183" i="1"/>
  <c r="V2180" i="1"/>
  <c r="V2179" i="1"/>
  <c r="V2178" i="1"/>
  <c r="V2175" i="1"/>
  <c r="V2174" i="1"/>
  <c r="V2171" i="1"/>
  <c r="V2170" i="1"/>
  <c r="V2168" i="1"/>
  <c r="V2167" i="1"/>
  <c r="V2163" i="1"/>
  <c r="V2162" i="1"/>
  <c r="V2160" i="1"/>
  <c r="V2159" i="1"/>
  <c r="V2155" i="1"/>
  <c r="V2151" i="1"/>
  <c r="V2148" i="1"/>
  <c r="V2147" i="1"/>
  <c r="V2144" i="1"/>
  <c r="V2143" i="1"/>
  <c r="V2142" i="1"/>
  <c r="V2139" i="1"/>
  <c r="V2138" i="1"/>
  <c r="V2135" i="1"/>
  <c r="V2132" i="1"/>
  <c r="V2131" i="1"/>
  <c r="V2127" i="1"/>
  <c r="V2123" i="1"/>
  <c r="V2119" i="1"/>
  <c r="V2115" i="1"/>
  <c r="V2111" i="1"/>
  <c r="V2107" i="1"/>
  <c r="V2106" i="1"/>
  <c r="V2103" i="1"/>
  <c r="V2099" i="1"/>
  <c r="V2095" i="1"/>
  <c r="V2091" i="1"/>
  <c r="V2089" i="1"/>
  <c r="V2087" i="1"/>
  <c r="V2083" i="1"/>
  <c r="V2082" i="1"/>
  <c r="V2079" i="1"/>
  <c r="V2075" i="1"/>
  <c r="V2074" i="1"/>
  <c r="V2071" i="1"/>
  <c r="V2067" i="1"/>
  <c r="V2066" i="1"/>
  <c r="V2063" i="1"/>
  <c r="V2059" i="1"/>
  <c r="V2058" i="1"/>
  <c r="V2055" i="1"/>
  <c r="V2051" i="1"/>
  <c r="V2050" i="1"/>
  <c r="V2048" i="1"/>
  <c r="V2047" i="1"/>
  <c r="V2046" i="1"/>
  <c r="V2044" i="1"/>
  <c r="V2043" i="1"/>
  <c r="V2042" i="1"/>
  <c r="V2040" i="1"/>
  <c r="V2039" i="1"/>
  <c r="V2038" i="1"/>
  <c r="V2036" i="1"/>
  <c r="V2035" i="1"/>
  <c r="V2034" i="1"/>
  <c r="V2032" i="1"/>
  <c r="V2031" i="1"/>
  <c r="V2030" i="1"/>
  <c r="V2028" i="1"/>
  <c r="V2027" i="1"/>
  <c r="V2026" i="1"/>
  <c r="V2024" i="1"/>
  <c r="V2023" i="1"/>
  <c r="V2022" i="1"/>
  <c r="V2020" i="1"/>
  <c r="V2019" i="1"/>
  <c r="V2018" i="1"/>
  <c r="V2016" i="1"/>
  <c r="V2015" i="1"/>
  <c r="V2014" i="1"/>
  <c r="V2012" i="1"/>
  <c r="V2011" i="1"/>
  <c r="V2010" i="1"/>
  <c r="V2008" i="1"/>
  <c r="V2007" i="1"/>
  <c r="V2006" i="1"/>
  <c r="V2004" i="1"/>
  <c r="V2003" i="1"/>
  <c r="V2002" i="1"/>
  <c r="V2000" i="1"/>
  <c r="V1999" i="1"/>
  <c r="V1998" i="1"/>
  <c r="V1996" i="1"/>
  <c r="V1995" i="1"/>
  <c r="V1994" i="1"/>
  <c r="V1992" i="1"/>
  <c r="V1991" i="1"/>
  <c r="V1990" i="1"/>
  <c r="V1988" i="1"/>
  <c r="V1987" i="1"/>
  <c r="V1986" i="1"/>
  <c r="V1984" i="1"/>
  <c r="V1983" i="1"/>
  <c r="V1982" i="1"/>
  <c r="V1980" i="1"/>
  <c r="V1979" i="1"/>
  <c r="V1978" i="1"/>
  <c r="V1976" i="1"/>
  <c r="V1975" i="1"/>
  <c r="V1974" i="1"/>
  <c r="V1972" i="1"/>
  <c r="V1971" i="1"/>
  <c r="V1970" i="1"/>
  <c r="V1968" i="1"/>
  <c r="V1967" i="1"/>
  <c r="V1966" i="1"/>
  <c r="V1964" i="1"/>
  <c r="V1963" i="1"/>
  <c r="V1962" i="1"/>
  <c r="V1960" i="1"/>
  <c r="V1959" i="1"/>
  <c r="V1958" i="1"/>
  <c r="V1956" i="1"/>
  <c r="V1955" i="1"/>
  <c r="V1954" i="1"/>
  <c r="V1952" i="1"/>
  <c r="V1951" i="1"/>
  <c r="V1950" i="1"/>
  <c r="V1948" i="1"/>
  <c r="V1947" i="1"/>
  <c r="V1946" i="1"/>
  <c r="V1944" i="1"/>
  <c r="V1943" i="1"/>
  <c r="V1942" i="1"/>
  <c r="V1940" i="1"/>
  <c r="V1939" i="1"/>
  <c r="V1938" i="1"/>
  <c r="V1936" i="1"/>
  <c r="V1935" i="1"/>
  <c r="V1934" i="1"/>
  <c r="V1932" i="1"/>
  <c r="V1931" i="1"/>
  <c r="V1930" i="1"/>
  <c r="V1928" i="1"/>
  <c r="V1927" i="1"/>
  <c r="V1926" i="1"/>
  <c r="V1924" i="1"/>
  <c r="V1923" i="1"/>
  <c r="V1922" i="1"/>
  <c r="V1920" i="1"/>
  <c r="V1919" i="1"/>
  <c r="V1918" i="1"/>
  <c r="V1916" i="1"/>
  <c r="V1915" i="1"/>
  <c r="V1914" i="1"/>
  <c r="V1912" i="1"/>
  <c r="V1911" i="1"/>
  <c r="V1910" i="1"/>
  <c r="V1908" i="1"/>
  <c r="V1907" i="1"/>
  <c r="V1906" i="1"/>
  <c r="V1904" i="1"/>
  <c r="V1903" i="1"/>
  <c r="V1902" i="1"/>
  <c r="V1900" i="1"/>
  <c r="V1899" i="1"/>
  <c r="V1898" i="1"/>
  <c r="V1896" i="1"/>
  <c r="V1895" i="1"/>
  <c r="V1894" i="1"/>
  <c r="V1892" i="1"/>
  <c r="V1891" i="1"/>
  <c r="V1890" i="1"/>
  <c r="V1888" i="1"/>
  <c r="V1887" i="1"/>
  <c r="V1886" i="1"/>
  <c r="V1884" i="1"/>
  <c r="V1883" i="1"/>
  <c r="V1882" i="1"/>
  <c r="V1880" i="1"/>
  <c r="V1879" i="1"/>
  <c r="V1878" i="1"/>
  <c r="V1876" i="1"/>
  <c r="V1875" i="1"/>
  <c r="V1874" i="1"/>
  <c r="V1872" i="1"/>
  <c r="V1871" i="1"/>
  <c r="V1870" i="1"/>
  <c r="V1868" i="1"/>
  <c r="V1867" i="1"/>
  <c r="V1866" i="1"/>
  <c r="V1864" i="1"/>
  <c r="V1863" i="1"/>
  <c r="V1862" i="1"/>
  <c r="V1860" i="1"/>
  <c r="V1859" i="1"/>
  <c r="V1858" i="1"/>
  <c r="V1856" i="1"/>
  <c r="V1855" i="1"/>
  <c r="V1854" i="1"/>
  <c r="V1852" i="1"/>
  <c r="V1851" i="1"/>
  <c r="V1850" i="1"/>
  <c r="V1848" i="1"/>
  <c r="V1847" i="1"/>
  <c r="V1846" i="1"/>
  <c r="V1844" i="1"/>
  <c r="V1843" i="1"/>
  <c r="V1842" i="1"/>
  <c r="V1840" i="1"/>
  <c r="V1839" i="1"/>
  <c r="V1838" i="1"/>
  <c r="V1836" i="1"/>
  <c r="V1835" i="1"/>
  <c r="V1834" i="1"/>
  <c r="V1832" i="1"/>
  <c r="V1831" i="1"/>
  <c r="V1830" i="1"/>
  <c r="V1828" i="1"/>
  <c r="V1827" i="1"/>
  <c r="V1826" i="1"/>
  <c r="V1824" i="1"/>
  <c r="V1823" i="1"/>
  <c r="V1822" i="1"/>
  <c r="V1820" i="1"/>
  <c r="V1819" i="1"/>
  <c r="V1818" i="1"/>
  <c r="V1816" i="1"/>
  <c r="V1815" i="1"/>
  <c r="V1814" i="1"/>
  <c r="V1812" i="1"/>
  <c r="V1811" i="1"/>
  <c r="V1810" i="1"/>
  <c r="V1808" i="1"/>
  <c r="V1807" i="1"/>
  <c r="V1806" i="1"/>
  <c r="V1804" i="1"/>
  <c r="V1803" i="1"/>
  <c r="V1802" i="1"/>
  <c r="V1800" i="1"/>
  <c r="V1799" i="1"/>
  <c r="V1798" i="1"/>
  <c r="V1796" i="1"/>
  <c r="V1795" i="1"/>
  <c r="V1794" i="1"/>
  <c r="V1792" i="1"/>
  <c r="V1791" i="1"/>
  <c r="V1790" i="1"/>
  <c r="V1788" i="1"/>
  <c r="V1787" i="1"/>
  <c r="V1786" i="1"/>
  <c r="V1784" i="1"/>
  <c r="V1783" i="1"/>
  <c r="V1782" i="1"/>
  <c r="V1780" i="1"/>
  <c r="V1779" i="1"/>
  <c r="V1778" i="1"/>
  <c r="V1776" i="1"/>
  <c r="V1775" i="1"/>
  <c r="V1774" i="1"/>
  <c r="V1772" i="1"/>
  <c r="V1771" i="1"/>
  <c r="V1770" i="1"/>
  <c r="V1768" i="1"/>
  <c r="V1767" i="1"/>
  <c r="V1766" i="1"/>
  <c r="V1764" i="1"/>
  <c r="V1763" i="1"/>
  <c r="V1762" i="1"/>
  <c r="V1760" i="1"/>
  <c r="V1759" i="1"/>
  <c r="V1758" i="1"/>
  <c r="V1756" i="1"/>
  <c r="V1755" i="1"/>
  <c r="V1754" i="1"/>
  <c r="V1752" i="1"/>
  <c r="V1751" i="1"/>
  <c r="V1750" i="1"/>
  <c r="V1748" i="1"/>
  <c r="V1747" i="1"/>
  <c r="V1746" i="1"/>
  <c r="V1744" i="1"/>
  <c r="V1743" i="1"/>
  <c r="V1742" i="1"/>
  <c r="V1740" i="1"/>
  <c r="V1739" i="1"/>
  <c r="V1738" i="1"/>
  <c r="V1736" i="1"/>
  <c r="V1735" i="1"/>
  <c r="V1734" i="1"/>
  <c r="V1732" i="1"/>
  <c r="V1731" i="1"/>
  <c r="V1730" i="1"/>
  <c r="V1728" i="1"/>
  <c r="V1727" i="1"/>
  <c r="V1726" i="1"/>
  <c r="V1724" i="1"/>
  <c r="V1723" i="1"/>
  <c r="V1722" i="1"/>
  <c r="V1720" i="1"/>
  <c r="V1719" i="1"/>
  <c r="V1718" i="1"/>
  <c r="V1716" i="1"/>
  <c r="V1715" i="1"/>
  <c r="V1714" i="1"/>
  <c r="V1712" i="1"/>
  <c r="V1711" i="1"/>
  <c r="V1710" i="1"/>
  <c r="V1708" i="1"/>
  <c r="V1707" i="1"/>
  <c r="V1706" i="1"/>
  <c r="V1704" i="1"/>
  <c r="V1703" i="1"/>
  <c r="V1702" i="1"/>
  <c r="V1700" i="1"/>
  <c r="V1699" i="1"/>
  <c r="V1698" i="1"/>
  <c r="V1696" i="1"/>
  <c r="V1695" i="1"/>
  <c r="V1694" i="1"/>
  <c r="V1692" i="1"/>
  <c r="V1691" i="1"/>
  <c r="V1690" i="1"/>
  <c r="V1688" i="1"/>
  <c r="V1687" i="1"/>
  <c r="V1686" i="1"/>
  <c r="V1684" i="1"/>
  <c r="V1683" i="1"/>
  <c r="V1682" i="1"/>
  <c r="V1680" i="1"/>
  <c r="V1679" i="1"/>
  <c r="V1678" i="1"/>
  <c r="V1676" i="1"/>
  <c r="V1675" i="1"/>
  <c r="V1674" i="1"/>
  <c r="V1672" i="1"/>
  <c r="V1671" i="1"/>
  <c r="V1670" i="1"/>
  <c r="V1668" i="1"/>
  <c r="V1667" i="1"/>
  <c r="V1666" i="1"/>
  <c r="V1664" i="1"/>
  <c r="V1663" i="1"/>
  <c r="V1662" i="1"/>
  <c r="V1660" i="1"/>
  <c r="V1659" i="1"/>
  <c r="V1658" i="1"/>
  <c r="V1656" i="1"/>
  <c r="V1655" i="1"/>
  <c r="V1654" i="1"/>
  <c r="V1652" i="1"/>
  <c r="V1651" i="1"/>
  <c r="V1650" i="1"/>
  <c r="V1648" i="1"/>
  <c r="V1647" i="1"/>
  <c r="V1646" i="1"/>
  <c r="V1644" i="1"/>
  <c r="V1643" i="1"/>
  <c r="V1642" i="1"/>
  <c r="V1640" i="1"/>
  <c r="V1639" i="1"/>
  <c r="V1638" i="1"/>
  <c r="V1636" i="1"/>
  <c r="V1635" i="1"/>
  <c r="V1634" i="1"/>
  <c r="V1632" i="1"/>
  <c r="V1631" i="1"/>
  <c r="V1630" i="1"/>
  <c r="V1628" i="1"/>
  <c r="V1627" i="1"/>
  <c r="V1626" i="1"/>
  <c r="V1624" i="1"/>
  <c r="V1623" i="1"/>
  <c r="V1622" i="1"/>
  <c r="V1620" i="1"/>
  <c r="V1619" i="1"/>
  <c r="V1618" i="1"/>
  <c r="V1616" i="1"/>
  <c r="V1615" i="1"/>
  <c r="V1614" i="1"/>
  <c r="V1612" i="1"/>
  <c r="V1611" i="1"/>
  <c r="V1610" i="1"/>
  <c r="V1608" i="1"/>
  <c r="V1607" i="1"/>
  <c r="V1606" i="1"/>
  <c r="V1604" i="1"/>
  <c r="V1603" i="1"/>
  <c r="V1602" i="1"/>
  <c r="V1600" i="1"/>
  <c r="V1599" i="1"/>
  <c r="V1598" i="1"/>
  <c r="V1596" i="1"/>
  <c r="V1595" i="1"/>
  <c r="V1594" i="1"/>
  <c r="V1592" i="1"/>
  <c r="V1591" i="1"/>
  <c r="V1590" i="1"/>
  <c r="V1588" i="1"/>
  <c r="V1587" i="1"/>
  <c r="V1586" i="1"/>
  <c r="V1584" i="1"/>
  <c r="V1583" i="1"/>
  <c r="V1582" i="1"/>
  <c r="V1580" i="1"/>
  <c r="V1579" i="1"/>
  <c r="V1578" i="1"/>
  <c r="V1576" i="1"/>
  <c r="V1575" i="1"/>
  <c r="V1574" i="1"/>
  <c r="V1572" i="1"/>
  <c r="V1571" i="1"/>
  <c r="V1570" i="1"/>
  <c r="V1568" i="1"/>
  <c r="V1567" i="1"/>
  <c r="V1566" i="1"/>
  <c r="V1564" i="1"/>
  <c r="V1563" i="1"/>
  <c r="V1562" i="1"/>
  <c r="V1560" i="1"/>
  <c r="V1559" i="1"/>
  <c r="V1558" i="1"/>
  <c r="V1556" i="1"/>
  <c r="V1555" i="1"/>
  <c r="V1554" i="1"/>
  <c r="V1552" i="1"/>
  <c r="V1551" i="1"/>
  <c r="V1550" i="1"/>
  <c r="V1548" i="1"/>
  <c r="V1547" i="1"/>
  <c r="V1546" i="1"/>
  <c r="V1544" i="1"/>
  <c r="V1543" i="1"/>
  <c r="V1542" i="1"/>
  <c r="V1540" i="1"/>
  <c r="V1539" i="1"/>
  <c r="V1538" i="1"/>
  <c r="V1536" i="1"/>
  <c r="V1535" i="1"/>
  <c r="V1534" i="1"/>
  <c r="V1532" i="1"/>
  <c r="V1531" i="1"/>
  <c r="V1530" i="1"/>
  <c r="V1528" i="1"/>
  <c r="V1527" i="1"/>
  <c r="V1526" i="1"/>
  <c r="V1524" i="1"/>
  <c r="V1523" i="1"/>
  <c r="V1522" i="1"/>
  <c r="V1520" i="1"/>
  <c r="V1519" i="1"/>
  <c r="V1518" i="1"/>
  <c r="V1516" i="1"/>
  <c r="V1515" i="1"/>
  <c r="V1514" i="1"/>
  <c r="V1512" i="1"/>
  <c r="V1511" i="1"/>
  <c r="V1510" i="1"/>
  <c r="V1508" i="1"/>
  <c r="V1507" i="1"/>
  <c r="V1506" i="1"/>
  <c r="V1504" i="1"/>
  <c r="V1503" i="1"/>
  <c r="V1502" i="1"/>
  <c r="V1500" i="1"/>
  <c r="V1499" i="1"/>
  <c r="V1498" i="1"/>
  <c r="V1496" i="1"/>
  <c r="V1495" i="1"/>
  <c r="V1494" i="1"/>
  <c r="V1492" i="1"/>
  <c r="V1491" i="1"/>
  <c r="V1490" i="1"/>
  <c r="V1488" i="1"/>
  <c r="V1487" i="1"/>
  <c r="V1486" i="1"/>
  <c r="V1484" i="1"/>
  <c r="V1483" i="1"/>
  <c r="V1482" i="1"/>
  <c r="V1480" i="1"/>
  <c r="V1479" i="1"/>
  <c r="V1478" i="1"/>
  <c r="V1476" i="1"/>
  <c r="V1475" i="1"/>
  <c r="V1474" i="1"/>
  <c r="V1472" i="1"/>
  <c r="V1471" i="1"/>
  <c r="V1470" i="1"/>
  <c r="V1468" i="1"/>
  <c r="V1467" i="1"/>
  <c r="V1466" i="1"/>
  <c r="V1464" i="1"/>
  <c r="V1463" i="1"/>
  <c r="V1462" i="1"/>
  <c r="V1460" i="1"/>
  <c r="V1459" i="1"/>
  <c r="V1458" i="1"/>
  <c r="V1456" i="1"/>
  <c r="V1455" i="1"/>
  <c r="V1454" i="1"/>
  <c r="V1452" i="1"/>
  <c r="V1451" i="1"/>
  <c r="V1450" i="1"/>
  <c r="V1448" i="1"/>
  <c r="V1447" i="1"/>
  <c r="V1446" i="1"/>
  <c r="V1444" i="1"/>
  <c r="V1443" i="1"/>
  <c r="V1442" i="1"/>
  <c r="V1440" i="1"/>
  <c r="V1439" i="1"/>
  <c r="V1438" i="1"/>
  <c r="V1436" i="1"/>
  <c r="V1435" i="1"/>
  <c r="V1434" i="1"/>
  <c r="V1432" i="1"/>
  <c r="V1431" i="1"/>
  <c r="V1430" i="1"/>
  <c r="V1428" i="1"/>
  <c r="V1427" i="1"/>
  <c r="V1426" i="1"/>
  <c r="V1424" i="1"/>
  <c r="V1423" i="1"/>
  <c r="V1422" i="1"/>
  <c r="V1420" i="1"/>
  <c r="V1419" i="1"/>
  <c r="V1418" i="1"/>
  <c r="V1416" i="1"/>
  <c r="V1415" i="1"/>
  <c r="V1414" i="1"/>
  <c r="V1412" i="1"/>
  <c r="V1411" i="1"/>
  <c r="V1410" i="1"/>
  <c r="V1408" i="1"/>
  <c r="V1407" i="1"/>
  <c r="V1406" i="1"/>
  <c r="V1404" i="1"/>
  <c r="V1403" i="1"/>
  <c r="V1402" i="1"/>
  <c r="V1400" i="1"/>
  <c r="V1399" i="1"/>
  <c r="V1398" i="1"/>
  <c r="V1396" i="1"/>
  <c r="V1395" i="1"/>
  <c r="V1394" i="1"/>
  <c r="V1392" i="1"/>
  <c r="V1391" i="1"/>
  <c r="V1390" i="1"/>
  <c r="V1388" i="1"/>
  <c r="V1387" i="1"/>
  <c r="V1386" i="1"/>
  <c r="V1384" i="1"/>
  <c r="V1383" i="1"/>
  <c r="V1382" i="1"/>
  <c r="V1380" i="1"/>
  <c r="V1379" i="1"/>
  <c r="V1378" i="1"/>
  <c r="V1376" i="1"/>
  <c r="V1375" i="1"/>
  <c r="V1374" i="1"/>
  <c r="V1372" i="1"/>
  <c r="V1371" i="1"/>
  <c r="V1370" i="1"/>
  <c r="V1368" i="1"/>
  <c r="V1367" i="1"/>
  <c r="V1366" i="1"/>
  <c r="V1364" i="1"/>
  <c r="V1363" i="1"/>
  <c r="V1362" i="1"/>
  <c r="V1360" i="1"/>
  <c r="V1359" i="1"/>
  <c r="V1358" i="1"/>
  <c r="V1356" i="1"/>
  <c r="V1355" i="1"/>
  <c r="V1354" i="1"/>
  <c r="V1352" i="1"/>
  <c r="V1351" i="1"/>
  <c r="V1350" i="1"/>
  <c r="V1348" i="1"/>
  <c r="V1347" i="1"/>
  <c r="V1346" i="1"/>
  <c r="V1344" i="1"/>
  <c r="V1343" i="1"/>
  <c r="V1342" i="1"/>
  <c r="V1340" i="1"/>
  <c r="V1339" i="1"/>
  <c r="V1338" i="1"/>
  <c r="V1336" i="1"/>
  <c r="V1335" i="1"/>
  <c r="V1334" i="1"/>
  <c r="V1332" i="1"/>
  <c r="V1331" i="1"/>
  <c r="V1330" i="1"/>
  <c r="V1328" i="1"/>
  <c r="V1327" i="1"/>
  <c r="V1326" i="1"/>
  <c r="V1324" i="1"/>
  <c r="V1323" i="1"/>
  <c r="V1322" i="1"/>
  <c r="V1320" i="1"/>
  <c r="V1319" i="1"/>
  <c r="V1318" i="1"/>
  <c r="V1316" i="1"/>
  <c r="V1315" i="1"/>
  <c r="V1314" i="1"/>
  <c r="V1312" i="1"/>
  <c r="V1311" i="1"/>
  <c r="V1310" i="1"/>
  <c r="V1308" i="1"/>
  <c r="V1307" i="1"/>
  <c r="V1306" i="1"/>
  <c r="V1304" i="1"/>
  <c r="V1303" i="1"/>
  <c r="V1302" i="1"/>
  <c r="V1300" i="1"/>
  <c r="V1299" i="1"/>
  <c r="V1298" i="1"/>
  <c r="V1296" i="1"/>
  <c r="V1295" i="1"/>
  <c r="V1294" i="1"/>
  <c r="V1292" i="1"/>
  <c r="V1291" i="1"/>
  <c r="V1290" i="1"/>
  <c r="V1288" i="1"/>
  <c r="V1287" i="1"/>
  <c r="V1286" i="1"/>
  <c r="V1284" i="1"/>
  <c r="V1283" i="1"/>
  <c r="V1282" i="1"/>
  <c r="V1280" i="1"/>
  <c r="V1279" i="1"/>
  <c r="V1278" i="1"/>
  <c r="V1276" i="1"/>
  <c r="V1275" i="1"/>
  <c r="V1274" i="1"/>
  <c r="V1272" i="1"/>
  <c r="V1271" i="1"/>
  <c r="V1270" i="1"/>
  <c r="V1268" i="1"/>
  <c r="V1267" i="1"/>
  <c r="V1266" i="1"/>
  <c r="V1264" i="1"/>
  <c r="V1263" i="1"/>
  <c r="V1262" i="1"/>
  <c r="V1260" i="1"/>
  <c r="V1259" i="1"/>
  <c r="V1258" i="1"/>
  <c r="V1256" i="1"/>
  <c r="V1255" i="1"/>
  <c r="V1254" i="1"/>
  <c r="V1252" i="1"/>
  <c r="V1251" i="1"/>
  <c r="V1250" i="1"/>
  <c r="V1248" i="1"/>
  <c r="V1247" i="1"/>
  <c r="V1246" i="1"/>
  <c r="V1244" i="1"/>
  <c r="V1243" i="1"/>
  <c r="V1242" i="1"/>
  <c r="V1240" i="1"/>
  <c r="V1239" i="1"/>
  <c r="V1238" i="1"/>
  <c r="V1236" i="1"/>
  <c r="V1235" i="1"/>
  <c r="V1234" i="1"/>
  <c r="V1232" i="1"/>
  <c r="V1231" i="1"/>
  <c r="V1230" i="1"/>
  <c r="V1228" i="1"/>
  <c r="V1227" i="1"/>
  <c r="V1226" i="1"/>
  <c r="V1224" i="1"/>
  <c r="V1223" i="1"/>
  <c r="V1222" i="1"/>
  <c r="V1220" i="1"/>
  <c r="V1219" i="1"/>
  <c r="V1218" i="1"/>
  <c r="V1216" i="1"/>
  <c r="V1215" i="1"/>
  <c r="V1214" i="1"/>
  <c r="V1212" i="1"/>
  <c r="V1211" i="1"/>
  <c r="V1210" i="1"/>
  <c r="V1208" i="1"/>
  <c r="V1207" i="1"/>
  <c r="V1206" i="1"/>
  <c r="V1204" i="1"/>
  <c r="V1203" i="1"/>
  <c r="V1202" i="1"/>
  <c r="V1200" i="1"/>
  <c r="V1199" i="1"/>
  <c r="V1198" i="1"/>
  <c r="V1196" i="1"/>
  <c r="V1195" i="1"/>
  <c r="V1194" i="1"/>
  <c r="V1192" i="1"/>
  <c r="V1191" i="1"/>
  <c r="V1190" i="1"/>
  <c r="V1188" i="1"/>
  <c r="V1187" i="1"/>
  <c r="V1186" i="1"/>
  <c r="V1184" i="1"/>
  <c r="V1183" i="1"/>
  <c r="V1182" i="1"/>
  <c r="V1180" i="1"/>
  <c r="V1179" i="1"/>
  <c r="V1178" i="1"/>
  <c r="V1176" i="1"/>
  <c r="V1175" i="1"/>
  <c r="V1174" i="1"/>
  <c r="V1172" i="1"/>
  <c r="V1171" i="1"/>
  <c r="V1170" i="1"/>
  <c r="V1168" i="1"/>
  <c r="V1167" i="1"/>
  <c r="V1166" i="1"/>
  <c r="V1164" i="1"/>
  <c r="V1163" i="1"/>
  <c r="V1162" i="1"/>
  <c r="V1160" i="1"/>
  <c r="V1159" i="1"/>
  <c r="V1158" i="1"/>
  <c r="V1156" i="1"/>
  <c r="V1155" i="1"/>
  <c r="V1154" i="1"/>
  <c r="V1152" i="1"/>
  <c r="V1151" i="1"/>
  <c r="V1150" i="1"/>
  <c r="V1148" i="1"/>
  <c r="V1147" i="1"/>
  <c r="V1146" i="1"/>
  <c r="V1144" i="1"/>
  <c r="V1143" i="1"/>
  <c r="V1142" i="1"/>
  <c r="V1140" i="1"/>
  <c r="V1139" i="1"/>
  <c r="V1138" i="1"/>
  <c r="V1136" i="1"/>
  <c r="V1135" i="1"/>
  <c r="V1134" i="1"/>
  <c r="V1132" i="1"/>
  <c r="V1131" i="1"/>
  <c r="V1130" i="1"/>
  <c r="V1128" i="1"/>
  <c r="V1127" i="1"/>
  <c r="V1126" i="1"/>
  <c r="V1124" i="1"/>
  <c r="V1123" i="1"/>
  <c r="V1122" i="1"/>
  <c r="V1120" i="1"/>
  <c r="V1119" i="1"/>
  <c r="V1118" i="1"/>
  <c r="V1116" i="1"/>
  <c r="V1115" i="1"/>
  <c r="V1114" i="1"/>
  <c r="V1112" i="1"/>
  <c r="V1111" i="1"/>
  <c r="V1110" i="1"/>
  <c r="V1108" i="1"/>
  <c r="V1107" i="1"/>
  <c r="V1106" i="1"/>
  <c r="V1104" i="1"/>
  <c r="V1103" i="1"/>
  <c r="V1102" i="1"/>
  <c r="V1100" i="1"/>
  <c r="V1099" i="1"/>
  <c r="V1098" i="1"/>
  <c r="V1096" i="1"/>
  <c r="V1095" i="1"/>
  <c r="V1094" i="1"/>
  <c r="V1092" i="1"/>
  <c r="V1091" i="1"/>
  <c r="V1090" i="1"/>
  <c r="V1088" i="1"/>
  <c r="V1087" i="1"/>
  <c r="V1086" i="1"/>
  <c r="V1084" i="1"/>
  <c r="V1083" i="1"/>
  <c r="V1082" i="1"/>
  <c r="V1080" i="1"/>
  <c r="V1079" i="1"/>
  <c r="V1078" i="1"/>
  <c r="V1076" i="1"/>
  <c r="V1075" i="1"/>
  <c r="V1074" i="1"/>
  <c r="V1072" i="1"/>
  <c r="V1071" i="1"/>
  <c r="V1070" i="1"/>
  <c r="V1068" i="1"/>
  <c r="V1067" i="1"/>
  <c r="V1066" i="1"/>
  <c r="V1064" i="1"/>
  <c r="V1063" i="1"/>
  <c r="V1062" i="1"/>
  <c r="V1060" i="1"/>
  <c r="V1059" i="1"/>
  <c r="V1058" i="1"/>
  <c r="V1056" i="1"/>
  <c r="V1055" i="1"/>
  <c r="V1054" i="1"/>
  <c r="V1052" i="1"/>
  <c r="V1051" i="1"/>
  <c r="V1050" i="1"/>
  <c r="V1048" i="1"/>
  <c r="V1047" i="1"/>
  <c r="V1046" i="1"/>
  <c r="V1044" i="1"/>
  <c r="V1043" i="1"/>
  <c r="V1042" i="1"/>
  <c r="V1040" i="1"/>
  <c r="V1039" i="1"/>
  <c r="V1038" i="1"/>
  <c r="V1036" i="1"/>
  <c r="V1035" i="1"/>
  <c r="V1034" i="1"/>
  <c r="V1032" i="1"/>
  <c r="V1031" i="1"/>
  <c r="V1030" i="1"/>
  <c r="V1028" i="1"/>
  <c r="V1027" i="1"/>
  <c r="V1026" i="1"/>
  <c r="V1024" i="1"/>
  <c r="V1023" i="1"/>
  <c r="V1022" i="1"/>
  <c r="V1020" i="1"/>
  <c r="V1019" i="1"/>
  <c r="V1018" i="1"/>
  <c r="V1016" i="1"/>
  <c r="V1015" i="1"/>
  <c r="V1014" i="1"/>
  <c r="V1012" i="1"/>
  <c r="V1011" i="1"/>
  <c r="V1010" i="1"/>
  <c r="V1008" i="1"/>
  <c r="V1007" i="1"/>
  <c r="V1006" i="1"/>
  <c r="V1004" i="1"/>
  <c r="V1003" i="1"/>
  <c r="V1002" i="1"/>
  <c r="V1000" i="1"/>
  <c r="V999" i="1"/>
  <c r="V998" i="1"/>
  <c r="V996" i="1"/>
  <c r="V995" i="1"/>
  <c r="V994" i="1"/>
  <c r="V992" i="1"/>
  <c r="V991" i="1"/>
  <c r="V990" i="1"/>
  <c r="V988" i="1"/>
  <c r="V987" i="1"/>
  <c r="V986" i="1"/>
  <c r="V984" i="1"/>
  <c r="V983" i="1"/>
  <c r="V982" i="1"/>
  <c r="V980" i="1"/>
  <c r="V979" i="1"/>
  <c r="V978" i="1"/>
  <c r="V976" i="1"/>
  <c r="V975" i="1"/>
  <c r="V974" i="1"/>
  <c r="V972" i="1"/>
  <c r="V971" i="1"/>
  <c r="V970" i="1"/>
  <c r="V968" i="1"/>
  <c r="V967" i="1"/>
  <c r="V966" i="1"/>
  <c r="V964" i="1"/>
  <c r="V963" i="1"/>
  <c r="V962" i="1"/>
  <c r="V960" i="1"/>
  <c r="V959" i="1"/>
  <c r="V958" i="1"/>
  <c r="V956" i="1"/>
  <c r="V955" i="1"/>
  <c r="V954" i="1"/>
  <c r="V952" i="1"/>
  <c r="V951" i="1"/>
  <c r="V950" i="1"/>
  <c r="V948" i="1"/>
  <c r="V947" i="1"/>
  <c r="V946" i="1"/>
  <c r="V944" i="1"/>
  <c r="V943" i="1"/>
  <c r="V942" i="1"/>
  <c r="V940" i="1"/>
  <c r="V939" i="1"/>
  <c r="V938" i="1"/>
  <c r="V936" i="1"/>
  <c r="V935" i="1"/>
  <c r="V934" i="1"/>
  <c r="V932" i="1"/>
  <c r="V931" i="1"/>
  <c r="V930" i="1"/>
  <c r="V928" i="1"/>
  <c r="V927" i="1"/>
  <c r="V926" i="1"/>
  <c r="V924" i="1"/>
  <c r="V923" i="1"/>
  <c r="V922" i="1"/>
  <c r="V920" i="1"/>
  <c r="V919" i="1"/>
  <c r="V918" i="1"/>
  <c r="V916" i="1"/>
  <c r="V915" i="1"/>
  <c r="V914" i="1"/>
  <c r="V912" i="1"/>
  <c r="V911" i="1"/>
  <c r="V910" i="1"/>
  <c r="V908" i="1"/>
  <c r="V907" i="1"/>
  <c r="V906" i="1"/>
  <c r="V904" i="1"/>
  <c r="V903" i="1"/>
  <c r="V902" i="1"/>
  <c r="V900" i="1"/>
  <c r="V899" i="1"/>
  <c r="V898" i="1"/>
  <c r="V896" i="1"/>
  <c r="V895" i="1"/>
  <c r="V894" i="1"/>
  <c r="V892" i="1"/>
  <c r="V891" i="1"/>
  <c r="V890" i="1"/>
  <c r="V888" i="1"/>
  <c r="V887" i="1"/>
  <c r="V886" i="1"/>
  <c r="V884" i="1"/>
  <c r="V883" i="1"/>
  <c r="V882" i="1"/>
  <c r="V880" i="1"/>
  <c r="V879" i="1"/>
  <c r="V878" i="1"/>
  <c r="V876" i="1"/>
  <c r="V875" i="1"/>
  <c r="V874" i="1"/>
  <c r="V872" i="1"/>
  <c r="V871" i="1"/>
  <c r="V870" i="1"/>
  <c r="V868" i="1"/>
  <c r="V867" i="1"/>
  <c r="V866" i="1"/>
  <c r="V864" i="1"/>
  <c r="V863" i="1"/>
  <c r="V862" i="1"/>
  <c r="V860" i="1"/>
  <c r="V859" i="1"/>
  <c r="V858" i="1"/>
  <c r="V856" i="1"/>
  <c r="V855" i="1"/>
  <c r="V854" i="1"/>
  <c r="V852" i="1"/>
  <c r="V851" i="1"/>
  <c r="V850" i="1"/>
  <c r="V848" i="1"/>
  <c r="V847" i="1"/>
  <c r="V846" i="1"/>
  <c r="V844" i="1"/>
  <c r="V843" i="1"/>
  <c r="V842" i="1"/>
  <c r="V840" i="1"/>
  <c r="V839" i="1"/>
  <c r="V838" i="1"/>
  <c r="V836" i="1"/>
  <c r="V835" i="1"/>
  <c r="V834" i="1"/>
  <c r="V832" i="1"/>
  <c r="V831" i="1"/>
  <c r="V830" i="1"/>
  <c r="V828" i="1"/>
  <c r="V827" i="1"/>
  <c r="V826" i="1"/>
  <c r="V824" i="1"/>
  <c r="V823" i="1"/>
  <c r="V822" i="1"/>
  <c r="V820" i="1"/>
  <c r="V819" i="1"/>
  <c r="V818" i="1"/>
  <c r="V816" i="1"/>
  <c r="V815" i="1"/>
  <c r="V814" i="1"/>
  <c r="V812" i="1"/>
  <c r="V811" i="1"/>
  <c r="V810" i="1"/>
  <c r="V808" i="1"/>
  <c r="V807" i="1"/>
  <c r="V806" i="1"/>
  <c r="V804" i="1"/>
  <c r="V803" i="1"/>
  <c r="V802" i="1"/>
  <c r="V800" i="1"/>
  <c r="V799" i="1"/>
  <c r="V798" i="1"/>
  <c r="V796" i="1"/>
  <c r="V795" i="1"/>
  <c r="V794" i="1"/>
  <c r="V792" i="1"/>
  <c r="V791" i="1"/>
  <c r="V790" i="1"/>
  <c r="V788" i="1"/>
  <c r="V787" i="1"/>
  <c r="V786" i="1"/>
  <c r="V784" i="1"/>
  <c r="V783" i="1"/>
  <c r="V782" i="1"/>
  <c r="V780" i="1"/>
  <c r="V779" i="1"/>
  <c r="V778" i="1"/>
  <c r="V776" i="1"/>
  <c r="V775" i="1"/>
  <c r="V774" i="1"/>
  <c r="V772" i="1"/>
  <c r="V771" i="1"/>
  <c r="V770" i="1"/>
  <c r="V768" i="1"/>
  <c r="V767" i="1"/>
  <c r="V766" i="1"/>
  <c r="V764" i="1"/>
  <c r="V763" i="1"/>
  <c r="V762" i="1"/>
  <c r="V760" i="1"/>
  <c r="V759" i="1"/>
  <c r="V758" i="1"/>
  <c r="V756" i="1"/>
  <c r="V755" i="1"/>
  <c r="V754" i="1"/>
  <c r="V752" i="1"/>
  <c r="V751" i="1"/>
  <c r="V750" i="1"/>
  <c r="V748" i="1"/>
  <c r="V747" i="1"/>
  <c r="V746" i="1"/>
  <c r="V744" i="1"/>
  <c r="V743" i="1"/>
  <c r="V742" i="1"/>
  <c r="V740" i="1"/>
  <c r="V739" i="1"/>
  <c r="V738" i="1"/>
  <c r="V736" i="1"/>
  <c r="V735" i="1"/>
  <c r="V734" i="1"/>
  <c r="V732" i="1"/>
  <c r="V731" i="1"/>
  <c r="V730" i="1"/>
  <c r="V728" i="1"/>
  <c r="V727" i="1"/>
  <c r="V726" i="1"/>
  <c r="V724" i="1"/>
  <c r="V723" i="1"/>
  <c r="V722" i="1"/>
  <c r="V720" i="1"/>
  <c r="V719" i="1"/>
  <c r="V718" i="1"/>
  <c r="V716" i="1"/>
  <c r="V715" i="1"/>
  <c r="V714" i="1"/>
  <c r="V712" i="1"/>
  <c r="V711" i="1"/>
  <c r="V710" i="1"/>
  <c r="V708" i="1"/>
  <c r="V707" i="1"/>
  <c r="V706" i="1"/>
  <c r="V704" i="1"/>
  <c r="V703" i="1"/>
  <c r="V702" i="1"/>
  <c r="V700" i="1"/>
  <c r="V699" i="1"/>
  <c r="V698" i="1"/>
  <c r="V696" i="1"/>
  <c r="V695" i="1"/>
  <c r="V694" i="1"/>
  <c r="V692" i="1"/>
  <c r="V691" i="1"/>
  <c r="V690" i="1"/>
  <c r="V688" i="1"/>
  <c r="V687" i="1"/>
  <c r="V686" i="1"/>
  <c r="V684" i="1"/>
  <c r="V683" i="1"/>
  <c r="V682" i="1"/>
  <c r="V680" i="1"/>
  <c r="V679" i="1"/>
  <c r="V678" i="1"/>
  <c r="V676" i="1"/>
  <c r="V675" i="1"/>
  <c r="V674" i="1"/>
  <c r="V672" i="1"/>
  <c r="V671" i="1"/>
  <c r="V670" i="1"/>
  <c r="V668" i="1"/>
  <c r="V667" i="1"/>
  <c r="V666" i="1"/>
  <c r="V664" i="1"/>
  <c r="V663" i="1"/>
  <c r="V662" i="1"/>
  <c r="V660" i="1"/>
  <c r="V659" i="1"/>
  <c r="V658" i="1"/>
  <c r="V656" i="1"/>
  <c r="V655" i="1"/>
  <c r="V654" i="1"/>
  <c r="V652" i="1"/>
  <c r="V651" i="1"/>
  <c r="V650" i="1"/>
  <c r="V648" i="1"/>
  <c r="V647" i="1"/>
  <c r="V646" i="1"/>
  <c r="V644" i="1"/>
  <c r="V643" i="1"/>
  <c r="V642" i="1"/>
  <c r="V640" i="1"/>
  <c r="V639" i="1"/>
  <c r="V638" i="1"/>
  <c r="V636" i="1"/>
  <c r="V635" i="1"/>
  <c r="V634" i="1"/>
  <c r="V632" i="1"/>
  <c r="V631" i="1"/>
  <c r="V630" i="1"/>
  <c r="V628" i="1"/>
  <c r="V627" i="1"/>
  <c r="V626" i="1"/>
  <c r="V624" i="1"/>
  <c r="V623" i="1"/>
  <c r="V622" i="1"/>
  <c r="V620" i="1"/>
  <c r="V619" i="1"/>
  <c r="V618" i="1"/>
  <c r="V616" i="1"/>
  <c r="V615" i="1"/>
  <c r="V614" i="1"/>
  <c r="V612" i="1"/>
  <c r="V611" i="1"/>
  <c r="V610" i="1"/>
  <c r="V608" i="1"/>
  <c r="V607" i="1"/>
  <c r="V606" i="1"/>
  <c r="V604" i="1"/>
  <c r="V603" i="1"/>
  <c r="V602" i="1"/>
  <c r="V600" i="1"/>
  <c r="V599" i="1"/>
  <c r="V598" i="1"/>
  <c r="V596" i="1"/>
  <c r="V595" i="1"/>
  <c r="V594" i="1"/>
  <c r="V592" i="1"/>
  <c r="V591" i="1"/>
  <c r="V590" i="1"/>
  <c r="V588" i="1"/>
  <c r="V587" i="1"/>
  <c r="V586" i="1"/>
  <c r="V584" i="1"/>
  <c r="V583" i="1"/>
  <c r="V582" i="1"/>
  <c r="V580" i="1"/>
  <c r="V579" i="1"/>
  <c r="V578" i="1"/>
  <c r="V576" i="1"/>
  <c r="V575" i="1"/>
  <c r="V574" i="1"/>
  <c r="V572" i="1"/>
  <c r="V571" i="1"/>
  <c r="V570" i="1"/>
  <c r="V568" i="1"/>
  <c r="V567" i="1"/>
  <c r="V566" i="1"/>
  <c r="V564" i="1"/>
  <c r="V563" i="1"/>
  <c r="V562" i="1"/>
  <c r="V560" i="1"/>
  <c r="V559" i="1"/>
  <c r="V558" i="1"/>
  <c r="V556" i="1"/>
  <c r="V555" i="1"/>
  <c r="V554" i="1"/>
  <c r="V552" i="1"/>
  <c r="V551" i="1"/>
  <c r="V550" i="1"/>
  <c r="V548" i="1"/>
  <c r="V547" i="1"/>
  <c r="V546" i="1"/>
  <c r="V544" i="1"/>
  <c r="V543" i="1"/>
  <c r="V542" i="1"/>
  <c r="V540" i="1"/>
  <c r="V539" i="1"/>
  <c r="V538" i="1"/>
  <c r="V536" i="1"/>
  <c r="V535" i="1"/>
  <c r="V534" i="1"/>
  <c r="V532" i="1"/>
  <c r="V531" i="1"/>
  <c r="V530" i="1"/>
  <c r="V528" i="1"/>
  <c r="V527" i="1"/>
  <c r="V526" i="1"/>
  <c r="V524" i="1"/>
  <c r="V523" i="1"/>
  <c r="V522" i="1"/>
  <c r="V520" i="1"/>
  <c r="V519" i="1"/>
  <c r="V518" i="1"/>
  <c r="V516" i="1"/>
  <c r="V515" i="1"/>
  <c r="V514" i="1"/>
  <c r="V512" i="1"/>
  <c r="V511" i="1"/>
  <c r="V510" i="1"/>
  <c r="V508" i="1"/>
  <c r="V507" i="1"/>
  <c r="V506" i="1"/>
  <c r="V504" i="1"/>
  <c r="V503" i="1"/>
  <c r="V502" i="1"/>
  <c r="V500" i="1"/>
  <c r="V499" i="1"/>
  <c r="V498" i="1"/>
  <c r="V496" i="1"/>
  <c r="V495" i="1"/>
  <c r="V494" i="1"/>
  <c r="V492" i="1"/>
  <c r="V491" i="1"/>
  <c r="V490" i="1"/>
  <c r="V488" i="1"/>
  <c r="V487" i="1"/>
  <c r="V486" i="1"/>
  <c r="V484" i="1"/>
  <c r="V483" i="1"/>
  <c r="V482" i="1"/>
  <c r="V480" i="1"/>
  <c r="V479" i="1"/>
  <c r="V478" i="1"/>
  <c r="V476" i="1"/>
  <c r="V475" i="1"/>
  <c r="V474" i="1"/>
  <c r="V472" i="1"/>
  <c r="V471" i="1"/>
  <c r="V470" i="1"/>
  <c r="V468" i="1"/>
  <c r="V467" i="1"/>
  <c r="V466" i="1"/>
  <c r="V464" i="1"/>
  <c r="V463" i="1"/>
  <c r="V462" i="1"/>
  <c r="V460" i="1"/>
  <c r="V459" i="1"/>
  <c r="V458" i="1"/>
  <c r="V456" i="1"/>
  <c r="V455" i="1"/>
  <c r="V454" i="1"/>
  <c r="V452" i="1"/>
  <c r="V451" i="1"/>
  <c r="V450" i="1"/>
  <c r="V448" i="1"/>
  <c r="V447" i="1"/>
  <c r="V446" i="1"/>
  <c r="V444" i="1"/>
  <c r="V443" i="1"/>
  <c r="V442" i="1"/>
  <c r="V440" i="1"/>
  <c r="V439" i="1"/>
  <c r="V438" i="1"/>
  <c r="V436" i="1"/>
  <c r="V435" i="1"/>
  <c r="V434" i="1"/>
  <c r="V432" i="1"/>
  <c r="V431" i="1"/>
  <c r="V430" i="1"/>
  <c r="V428" i="1"/>
  <c r="V427" i="1"/>
  <c r="V426" i="1"/>
  <c r="V424" i="1"/>
  <c r="V423" i="1"/>
  <c r="V422" i="1"/>
  <c r="V420" i="1"/>
  <c r="V419" i="1"/>
  <c r="V418" i="1"/>
  <c r="V416" i="1"/>
  <c r="V415" i="1"/>
  <c r="V414" i="1"/>
  <c r="V412" i="1"/>
  <c r="V411" i="1"/>
  <c r="V410" i="1"/>
  <c r="V408" i="1"/>
  <c r="V407" i="1"/>
  <c r="V406" i="1"/>
  <c r="V404" i="1"/>
  <c r="V403" i="1"/>
  <c r="V402" i="1"/>
  <c r="V400" i="1"/>
  <c r="V399" i="1"/>
  <c r="V398" i="1"/>
  <c r="V396" i="1"/>
  <c r="V395" i="1"/>
  <c r="V394" i="1"/>
  <c r="V392" i="1"/>
  <c r="V391" i="1"/>
  <c r="V390" i="1"/>
  <c r="V388" i="1"/>
  <c r="V387" i="1"/>
  <c r="V386" i="1"/>
  <c r="V384" i="1"/>
  <c r="V383" i="1"/>
  <c r="V382" i="1"/>
  <c r="V380" i="1"/>
  <c r="V379" i="1"/>
  <c r="V378" i="1"/>
  <c r="V376" i="1"/>
  <c r="V375" i="1"/>
  <c r="V374" i="1"/>
  <c r="V372" i="1"/>
  <c r="V371" i="1"/>
  <c r="V370" i="1"/>
  <c r="V368" i="1"/>
  <c r="V367" i="1"/>
  <c r="V366" i="1"/>
  <c r="V364" i="1"/>
  <c r="V363" i="1"/>
  <c r="V362" i="1"/>
  <c r="V360" i="1"/>
  <c r="V359" i="1"/>
  <c r="V358" i="1"/>
  <c r="V356" i="1"/>
  <c r="V355" i="1"/>
  <c r="V354" i="1"/>
  <c r="V352" i="1"/>
  <c r="V351" i="1"/>
  <c r="V350" i="1"/>
  <c r="V348" i="1"/>
  <c r="V347" i="1"/>
  <c r="V346" i="1"/>
  <c r="V344" i="1"/>
  <c r="V343" i="1"/>
  <c r="V342" i="1"/>
  <c r="V340" i="1"/>
  <c r="V339" i="1"/>
  <c r="V338" i="1"/>
  <c r="V336" i="1"/>
  <c r="V335" i="1"/>
  <c r="V334" i="1"/>
  <c r="V332" i="1"/>
  <c r="V331" i="1"/>
  <c r="V330" i="1"/>
  <c r="V328" i="1"/>
  <c r="V327" i="1"/>
  <c r="V326" i="1"/>
  <c r="V324" i="1"/>
  <c r="V323" i="1"/>
  <c r="V322" i="1"/>
  <c r="V320" i="1"/>
  <c r="V319" i="1"/>
  <c r="V318" i="1"/>
  <c r="V316" i="1"/>
  <c r="V315" i="1"/>
  <c r="V314" i="1"/>
  <c r="V312" i="1"/>
  <c r="V311" i="1"/>
  <c r="V310" i="1"/>
  <c r="V308" i="1"/>
  <c r="V307" i="1"/>
  <c r="V306" i="1"/>
  <c r="V304" i="1"/>
  <c r="V303" i="1"/>
  <c r="V302" i="1"/>
  <c r="V300" i="1"/>
  <c r="V299" i="1"/>
  <c r="V298" i="1"/>
  <c r="V296" i="1"/>
  <c r="V295" i="1"/>
  <c r="V294" i="1"/>
  <c r="V292" i="1"/>
  <c r="V291" i="1"/>
  <c r="V290" i="1"/>
  <c r="V288" i="1"/>
  <c r="V287" i="1"/>
  <c r="V286" i="1"/>
  <c r="V284" i="1"/>
  <c r="V283" i="1"/>
  <c r="V282" i="1"/>
  <c r="V280" i="1"/>
  <c r="V279" i="1"/>
  <c r="V278" i="1"/>
  <c r="V276" i="1"/>
  <c r="V275" i="1"/>
  <c r="V274" i="1"/>
  <c r="V272" i="1"/>
  <c r="V271" i="1"/>
  <c r="V270" i="1"/>
  <c r="V268" i="1"/>
  <c r="V267" i="1"/>
  <c r="V266" i="1"/>
  <c r="V264" i="1"/>
  <c r="V263" i="1"/>
  <c r="V262" i="1"/>
  <c r="V260" i="1"/>
  <c r="V259" i="1"/>
  <c r="V258" i="1"/>
  <c r="V256" i="1"/>
  <c r="V255" i="1"/>
  <c r="V254" i="1"/>
  <c r="V252" i="1"/>
  <c r="V251" i="1"/>
  <c r="V250" i="1"/>
  <c r="V248" i="1"/>
  <c r="V247" i="1"/>
  <c r="V246" i="1"/>
  <c r="V244" i="1"/>
  <c r="V243" i="1"/>
  <c r="V242" i="1"/>
  <c r="V240" i="1"/>
  <c r="V239" i="1"/>
  <c r="V238" i="1"/>
  <c r="V236" i="1"/>
  <c r="V235" i="1"/>
  <c r="V234" i="1"/>
  <c r="V232" i="1"/>
  <c r="V231" i="1"/>
  <c r="V230" i="1"/>
  <c r="V228" i="1"/>
  <c r="V227" i="1"/>
  <c r="V226" i="1"/>
  <c r="V224" i="1"/>
  <c r="V223" i="1"/>
  <c r="V222" i="1"/>
  <c r="V220" i="1"/>
  <c r="V219" i="1"/>
  <c r="V218" i="1"/>
  <c r="V216" i="1"/>
  <c r="V215" i="1"/>
  <c r="V214" i="1"/>
  <c r="V212" i="1"/>
  <c r="V211" i="1"/>
  <c r="V210" i="1"/>
  <c r="V208" i="1"/>
  <c r="V207" i="1"/>
  <c r="V206" i="1"/>
  <c r="V204" i="1"/>
  <c r="V203" i="1"/>
  <c r="V202" i="1"/>
  <c r="V200" i="1"/>
  <c r="V199" i="1"/>
  <c r="V198" i="1"/>
  <c r="V196" i="1"/>
  <c r="V195" i="1"/>
  <c r="V194" i="1"/>
  <c r="V192" i="1"/>
  <c r="V191" i="1"/>
  <c r="V190" i="1"/>
  <c r="V188" i="1"/>
  <c r="V187" i="1"/>
  <c r="V186" i="1"/>
  <c r="V184" i="1"/>
  <c r="V183" i="1"/>
  <c r="V182" i="1"/>
  <c r="V180" i="1"/>
  <c r="V179" i="1"/>
  <c r="V178" i="1"/>
  <c r="V176" i="1"/>
  <c r="V175" i="1"/>
  <c r="V174" i="1"/>
  <c r="V172" i="1"/>
  <c r="V171" i="1"/>
  <c r="V170" i="1"/>
  <c r="V168" i="1"/>
  <c r="V167" i="1"/>
  <c r="V166" i="1"/>
  <c r="V164" i="1"/>
  <c r="V163" i="1"/>
  <c r="V162" i="1"/>
  <c r="V160" i="1"/>
  <c r="V159" i="1"/>
  <c r="V158" i="1"/>
  <c r="V156" i="1"/>
  <c r="V155" i="1"/>
  <c r="V154" i="1"/>
  <c r="V152" i="1"/>
  <c r="V151" i="1"/>
  <c r="V150" i="1"/>
  <c r="V148" i="1"/>
  <c r="V147" i="1"/>
  <c r="V146" i="1"/>
  <c r="V144" i="1"/>
  <c r="V143" i="1"/>
  <c r="V142" i="1"/>
  <c r="V140" i="1"/>
  <c r="V139" i="1"/>
  <c r="V138" i="1"/>
  <c r="V136" i="1"/>
  <c r="V135" i="1"/>
  <c r="V134" i="1"/>
  <c r="V132" i="1"/>
  <c r="V131" i="1"/>
  <c r="V130" i="1"/>
  <c r="V128" i="1"/>
  <c r="V127" i="1"/>
  <c r="V126" i="1"/>
  <c r="V124" i="1"/>
  <c r="V123" i="1"/>
  <c r="V122" i="1"/>
  <c r="V120" i="1"/>
  <c r="V119" i="1"/>
  <c r="V118" i="1"/>
  <c r="V116" i="1"/>
  <c r="V115" i="1"/>
  <c r="V114" i="1"/>
  <c r="V112" i="1"/>
  <c r="V111" i="1"/>
  <c r="V110" i="1"/>
  <c r="V108" i="1"/>
  <c r="V107" i="1"/>
  <c r="V106" i="1"/>
  <c r="V104" i="1"/>
  <c r="V103" i="1"/>
  <c r="V102" i="1"/>
  <c r="V100" i="1"/>
  <c r="V99" i="1"/>
  <c r="V98" i="1"/>
  <c r="V96" i="1"/>
  <c r="V95" i="1"/>
  <c r="V94" i="1"/>
  <c r="V92" i="1"/>
  <c r="V91" i="1"/>
  <c r="V90" i="1"/>
  <c r="V88" i="1"/>
  <c r="V87" i="1"/>
  <c r="V86" i="1"/>
  <c r="V84" i="1"/>
  <c r="V83" i="1"/>
  <c r="V82" i="1"/>
  <c r="V80" i="1"/>
  <c r="V79" i="1"/>
  <c r="V78" i="1"/>
  <c r="V76" i="1"/>
  <c r="V75" i="1"/>
  <c r="V74" i="1"/>
  <c r="V72" i="1"/>
  <c r="V71" i="1"/>
  <c r="V70" i="1"/>
  <c r="V68" i="1"/>
  <c r="V67" i="1"/>
  <c r="V66" i="1"/>
  <c r="V64" i="1"/>
  <c r="V63" i="1"/>
  <c r="V62" i="1"/>
  <c r="V60" i="1"/>
  <c r="V59" i="1"/>
  <c r="V58" i="1"/>
  <c r="V56" i="1"/>
  <c r="V55" i="1"/>
  <c r="V54" i="1"/>
  <c r="V52" i="1"/>
  <c r="V51" i="1"/>
  <c r="V50" i="1"/>
  <c r="V48" i="1"/>
  <c r="V47" i="1"/>
  <c r="V46" i="1"/>
  <c r="V44" i="1"/>
  <c r="V43" i="1"/>
  <c r="V42" i="1"/>
  <c r="V40" i="1"/>
  <c r="V39" i="1"/>
  <c r="V38" i="1"/>
  <c r="V36" i="1"/>
  <c r="V35" i="1"/>
  <c r="V34" i="1"/>
  <c r="V32" i="1"/>
  <c r="V31" i="1"/>
  <c r="V30" i="1"/>
  <c r="V28" i="1"/>
  <c r="V27" i="1"/>
  <c r="V26" i="1"/>
  <c r="V24" i="1"/>
  <c r="V23" i="1"/>
  <c r="V22" i="1"/>
  <c r="V20" i="1"/>
  <c r="V19" i="1"/>
  <c r="V18" i="1"/>
  <c r="V16" i="1"/>
  <c r="V15" i="1"/>
  <c r="V14" i="1"/>
  <c r="V12" i="1"/>
  <c r="V11" i="1"/>
  <c r="V10" i="1"/>
  <c r="V8" i="1"/>
  <c r="V7" i="1"/>
  <c r="V6" i="1"/>
  <c r="V4" i="1"/>
  <c r="V3" i="1"/>
  <c r="V2" i="1"/>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F7" i="5" l="1"/>
  <c r="F11" i="5"/>
  <c r="F3" i="5"/>
  <c r="F13" i="5"/>
  <c r="F5" i="5"/>
  <c r="F9" i="5"/>
  <c r="V2345" i="1"/>
  <c r="E7" i="5"/>
  <c r="E13" i="5"/>
  <c r="E5" i="5"/>
  <c r="E3" i="5"/>
  <c r="E9" i="5"/>
  <c r="V2125" i="1"/>
  <c r="E11" i="5"/>
  <c r="D9" i="5"/>
  <c r="D11" i="5"/>
  <c r="D5" i="5"/>
  <c r="D13" i="5"/>
  <c r="D7" i="5"/>
  <c r="D3" i="5"/>
  <c r="G3" i="5" s="1"/>
  <c r="J3" i="5" s="1"/>
  <c r="V2093" i="1"/>
  <c r="D10" i="5"/>
  <c r="D8" i="5"/>
  <c r="E6" i="5"/>
  <c r="F6" i="5"/>
  <c r="D6" i="5"/>
  <c r="D12" i="5"/>
  <c r="D4" i="5"/>
  <c r="E12" i="5"/>
  <c r="E8" i="5"/>
  <c r="E4" i="5"/>
  <c r="F12" i="5"/>
  <c r="F8" i="5"/>
  <c r="F4" i="5"/>
  <c r="D14" i="5"/>
  <c r="E14" i="5"/>
  <c r="E10" i="5"/>
  <c r="F14" i="5"/>
  <c r="F10" i="5"/>
  <c r="G5" i="5"/>
  <c r="H5" i="5" s="1"/>
  <c r="G10" i="5" l="1"/>
  <c r="H10" i="5" s="1"/>
  <c r="G8" i="5"/>
  <c r="I8" i="5" s="1"/>
  <c r="G7" i="5"/>
  <c r="H7" i="5" s="1"/>
  <c r="G14" i="5"/>
  <c r="J14" i="5" s="1"/>
  <c r="J5" i="5"/>
  <c r="G12" i="5"/>
  <c r="H12" i="5" s="1"/>
  <c r="G4" i="5"/>
  <c r="J4" i="5" s="1"/>
  <c r="G6" i="5"/>
  <c r="I6" i="5" s="1"/>
  <c r="G11" i="5"/>
  <c r="H11" i="5" s="1"/>
  <c r="G9" i="5"/>
  <c r="I9" i="5" s="1"/>
  <c r="I7" i="5"/>
  <c r="G13" i="5"/>
  <c r="I13" i="5" s="1"/>
  <c r="I10" i="5"/>
  <c r="J7" i="5"/>
  <c r="H3" i="5"/>
  <c r="J12" i="5"/>
  <c r="I5" i="5"/>
  <c r="I3" i="5"/>
  <c r="H8" i="5"/>
  <c r="J10" i="5"/>
  <c r="I4" i="5" l="1"/>
  <c r="H14" i="5"/>
  <c r="H6" i="5"/>
  <c r="J8" i="5"/>
  <c r="H9" i="5"/>
  <c r="I11" i="5"/>
  <c r="I14" i="5"/>
  <c r="J11" i="5"/>
  <c r="I12" i="5"/>
  <c r="J9" i="5"/>
  <c r="J13" i="5"/>
  <c r="H13" i="5"/>
  <c r="J6" i="5"/>
  <c r="H4" i="5"/>
</calcChain>
</file>

<file path=xl/sharedStrings.xml><?xml version="1.0" encoding="utf-8"?>
<sst xmlns="http://schemas.openxmlformats.org/spreadsheetml/2006/main" count="28939" uniqueCount="8421">
  <si>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</si>
  <si>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</si>
  <si>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</si>
  <si>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</si>
  <si>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</si>
  <si>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</si>
  <si>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</si>
  <si>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</si>
  <si>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</si>
  <si>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</si>
  <si>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</si>
  <si>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</si>
  <si>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</si>
  <si>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</si>
  <si>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</si>
  <si>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</si>
  <si>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</si>
  <si>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</si>
  <si>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</si>
  <si>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</si>
  <si>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</si>
  <si>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</si>
  <si>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</si>
  <si>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</si>
  <si>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</si>
  <si>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</si>
  <si>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</si>
  <si>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</si>
  <si>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</si>
  <si>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</si>
  <si>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</si>
  <si>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</si>
  <si>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</si>
  <si>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</si>
  <si>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</si>
  <si>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</si>
  <si>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</si>
  <si>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</si>
  <si>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</si>
  <si>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</si>
  <si>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</si>
  <si>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</si>
  <si>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</si>
  <si>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</si>
  <si>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</si>
  <si>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</si>
  <si>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</si>
  <si>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</si>
  <si>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</si>
  <si>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</si>
  <si>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</si>
  <si>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</si>
  <si>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</si>
  <si>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</si>
  <si>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</si>
  <si>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</si>
  <si>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</si>
  <si>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</si>
  <si>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</si>
  <si>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</si>
  <si>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</si>
  <si>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</si>
  <si>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</si>
  <si>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</si>
  <si>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</si>
  <si>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</si>
  <si>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</si>
  <si>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</si>
  <si>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</si>
  <si>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</si>
  <si>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</si>
  <si>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</si>
  <si>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</si>
  <si>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</si>
  <si>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</si>
  <si>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</si>
  <si>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</si>
  <si>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</si>
  <si>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</si>
  <si>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</si>
  <si>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</si>
  <si>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</si>
  <si>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</si>
  <si>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</si>
  <si>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</si>
  <si>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</si>
  <si>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</si>
  <si>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</si>
  <si>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</si>
  <si>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</si>
  <si>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</si>
  <si>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</si>
  <si>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</si>
  <si>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</si>
  <si>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</si>
  <si>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</si>
  <si>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</si>
  <si>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</si>
  <si>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</si>
  <si>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</si>
  <si>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</si>
  <si>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</si>
  <si>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</si>
  <si>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</si>
  <si>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</si>
  <si>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</si>
  <si>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</si>
  <si>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</si>
  <si>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</si>
  <si>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</si>
  <si>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</si>
  <si>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</si>
  <si>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</si>
  <si>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</si>
  <si>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</si>
  <si>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</si>
  <si>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</si>
  <si>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</si>
  <si>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</si>
  <si>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</si>
  <si>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</si>
  <si>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</si>
  <si>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</si>
  <si>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</si>
  <si>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</si>
  <si>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</si>
  <si>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</si>
  <si>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</si>
  <si>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</si>
  <si>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</si>
  <si>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</si>
  <si>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</si>
  <si>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</si>
  <si>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</si>
  <si>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</si>
  <si>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</si>
  <si>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</si>
  <si>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</si>
  <si>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</si>
  <si>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</si>
  <si>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</si>
  <si>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</si>
  <si>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</si>
  <si>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</si>
  <si>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</si>
  <si>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</si>
  <si>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</si>
  <si>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</si>
  <si>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</si>
  <si>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</si>
  <si>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</si>
  <si>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</si>
  <si>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</si>
  <si>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</si>
  <si>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</si>
  <si>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</si>
  <si>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</si>
  <si>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</si>
  <si>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</si>
  <si>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</si>
  <si>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</si>
  <si>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</si>
  <si>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</si>
  <si>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</si>
  <si>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</si>
  <si>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</si>
  <si>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</si>
  <si>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</si>
  <si>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</si>
  <si>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</si>
  <si>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</si>
  <si>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</si>
  <si>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</si>
  <si>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</si>
  <si>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</si>
  <si>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</si>
  <si>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</si>
  <si>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</si>
  <si>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</si>
  <si>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</si>
  <si>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</si>
  <si>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</si>
  <si>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</si>
  <si>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</si>
  <si>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</si>
  <si>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</si>
  <si>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</si>
  <si>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</si>
  <si>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</si>
  <si>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</si>
  <si>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</si>
  <si>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</si>
  <si>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</si>
  <si>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</si>
  <si>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</si>
  <si>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</si>
  <si>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</si>
  <si>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</si>
  <si>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</si>
  <si>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</si>
  <si>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</si>
  <si>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</si>
  <si>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</si>
  <si>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</si>
  <si>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</si>
  <si>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</si>
  <si>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</si>
  <si>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</si>
  <si>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</si>
  <si>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</si>
  <si>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</si>
  <si>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</si>
  <si>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</si>
  <si>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</si>
  <si>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</si>
  <si>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</si>
  <si>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</si>
  <si>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</si>
  <si>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</si>
  <si>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</si>
  <si>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</si>
  <si>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</si>
  <si>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</si>
  <si>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</si>
  <si>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</si>
  <si>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</si>
  <si>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</si>
  <si>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</si>
  <si>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</si>
  <si>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</si>
  <si>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</si>
  <si>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</si>
  <si>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</si>
  <si>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</si>
  <si>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</si>
  <si>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</si>
  <si>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</si>
  <si>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</si>
  <si>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</si>
  <si>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</si>
  <si>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</si>
  <si>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</si>
  <si>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</si>
  <si>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</si>
  <si>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</si>
  <si>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</si>
  <si>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</si>
  <si>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</si>
  <si>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</si>
  <si>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</si>
  <si>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</si>
  <si>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</si>
  <si>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</si>
  <si>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</si>
  <si>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</si>
  <si>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</si>
  <si>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</si>
  <si>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</si>
  <si>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</si>
  <si>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</si>
  <si>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</si>
  <si>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</si>
  <si>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</si>
  <si>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</si>
  <si>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</si>
  <si>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</si>
  <si>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</si>
  <si>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</si>
  <si>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</si>
  <si>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</si>
  <si>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</si>
  <si>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</si>
  <si>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</si>
  <si>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</si>
  <si>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</si>
  <si>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</si>
  <si>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</si>
  <si>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</si>
  <si>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</si>
  <si>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</si>
  <si>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</si>
  <si>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</si>
  <si>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</si>
  <si>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</si>
  <si>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</si>
  <si>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</si>
  <si>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</si>
  <si>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</si>
  <si>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</si>
  <si>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</si>
  <si>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</si>
  <si>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</si>
  <si>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</si>
  <si>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</si>
  <si>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</si>
  <si>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</si>
  <si>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</si>
  <si>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</si>
  <si>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</si>
  <si>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</si>
  <si>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</si>
  <si>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</si>
  <si>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</si>
  <si>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</si>
  <si>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</si>
  <si>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</si>
  <si>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</si>
  <si>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</si>
  <si>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</si>
  <si>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</si>
  <si>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</si>
  <si>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</si>
  <si>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</si>
  <si>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</si>
  <si>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</si>
  <si>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</si>
  <si>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</si>
  <si>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</si>
  <si>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</si>
  <si>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</si>
  <si>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</si>
  <si>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</si>
  <si>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</si>
  <si>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</si>
  <si>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</si>
  <si>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</si>
  <si>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</si>
  <si>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</si>
  <si>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</si>
  <si>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</si>
  <si>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</si>
  <si>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</si>
  <si>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</si>
  <si>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</si>
  <si>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</si>
  <si>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</si>
  <si>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</si>
  <si>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</si>
  <si>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</si>
  <si>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</si>
  <si>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</si>
  <si>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</si>
  <si>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</si>
  <si>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</si>
  <si>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</si>
  <si>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</si>
  <si>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</si>
  <si>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</si>
  <si>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</si>
  <si>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</si>
  <si>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</si>
  <si>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</si>
  <si>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</si>
  <si>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</si>
  <si>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</si>
  <si>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</si>
  <si>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</si>
  <si>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</si>
  <si>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</si>
  <si>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</si>
  <si>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</si>
  <si>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</si>
  <si>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</si>
  <si>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</si>
  <si>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</si>
  <si>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</si>
  <si>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</si>
  <si>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</si>
  <si>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</si>
  <si>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</si>
  <si>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</si>
  <si>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</si>
  <si>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</si>
  <si>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</si>
  <si>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</si>
  <si>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</si>
  <si>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</si>
  <si>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</si>
  <si>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</si>
  <si>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</si>
  <si>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</si>
  <si>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</si>
  <si>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</si>
  <si>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</si>
  <si>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</si>
  <si>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</si>
  <si>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</si>
  <si>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</si>
  <si>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</si>
  <si>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</si>
  <si>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</si>
  <si>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</si>
  <si>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</si>
  <si>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</si>
  <si>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</si>
  <si>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</si>
  <si>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</si>
  <si>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</si>
  <si>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</si>
  <si>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</si>
  <si>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</si>
  <si>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</si>
  <si>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</si>
  <si>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</si>
  <si>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</si>
  <si>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</si>
  <si>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</si>
  <si>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</si>
  <si>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</si>
  <si>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</si>
  <si>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</si>
  <si>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</si>
  <si>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</si>
  <si>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</si>
  <si>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</si>
  <si>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</si>
  <si>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</si>
  <si>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</si>
  <si>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</si>
  <si>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</si>
  <si>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</si>
  <si>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</si>
  <si>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</si>
  <si>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</si>
  <si>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</si>
  <si>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</si>
  <si>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</si>
  <si>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</si>
  <si>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</si>
  <si>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</si>
  <si>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</si>
  <si>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</si>
  <si>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</si>
  <si>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</si>
  <si>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</si>
  <si>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</si>
  <si>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</si>
  <si>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</si>
  <si>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</si>
  <si>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</si>
  <si>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</si>
  <si>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</si>
  <si>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</si>
  <si>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</si>
  <si>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</si>
  <si>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</si>
  <si>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</si>
  <si>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</si>
  <si>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</si>
  <si>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</si>
  <si>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</si>
  <si>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</si>
  <si>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</si>
  <si>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</si>
  <si>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</si>
  <si>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</si>
  <si>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</si>
  <si>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</si>
  <si>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</si>
  <si>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</si>
  <si>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</si>
  <si>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</si>
  <si>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</si>
  <si>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</si>
  <si>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</si>
  <si>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</si>
  <si>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</si>
  <si>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</si>
  <si>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</si>
  <si>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</si>
  <si>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</si>
  <si>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</si>
  <si>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</si>
  <si>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</si>
  <si>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</si>
  <si>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</si>
  <si>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</si>
  <si>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</si>
  <si>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</si>
  <si>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</si>
  <si>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</si>
  <si>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</si>
  <si>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</si>
  <si>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</si>
  <si>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</si>
  <si>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</si>
  <si>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</si>
  <si>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</si>
  <si>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</si>
  <si>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</si>
  <si>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</si>
  <si>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</si>
  <si>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</si>
  <si>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</si>
  <si>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</si>
  <si>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</si>
  <si>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</si>
  <si>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</si>
  <si>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</si>
  <si>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</si>
  <si>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</si>
  <si>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</si>
  <si>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</si>
  <si>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</si>
  <si>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</si>
  <si>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</si>
  <si>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</si>
  <si>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</si>
  <si>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</si>
  <si>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</si>
  <si>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</si>
  <si>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</si>
  <si>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</si>
  <si>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</si>
  <si>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</si>
  <si>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</si>
  <si>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</si>
  <si>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</si>
  <si>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</si>
  <si>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</si>
  <si>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</si>
  <si>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</si>
  <si>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</si>
  <si>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</si>
  <si>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</si>
  <si>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</si>
  <si>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</si>
  <si>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</si>
  <si>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</si>
  <si>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</si>
  <si>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</si>
  <si>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</si>
  <si>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</si>
  <si>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</si>
  <si>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</si>
  <si>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</si>
  <si>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</si>
  <si>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</si>
  <si>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</si>
  <si>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</si>
  <si>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</si>
  <si>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</si>
  <si>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</si>
  <si>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</si>
  <si>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</si>
  <si>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</si>
  <si>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</si>
  <si>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</si>
  <si>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</si>
  <si>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</si>
  <si>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</si>
  <si>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</si>
  <si>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</si>
  <si>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</si>
  <si>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</si>
  <si>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</si>
  <si>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</si>
  <si>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</si>
  <si>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</si>
  <si>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</si>
  <si>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</si>
  <si>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</si>
  <si>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</si>
  <si>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</si>
  <si>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</si>
  <si>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</si>
  <si>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</si>
  <si>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</si>
  <si>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</si>
  <si>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</si>
  <si>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</si>
  <si>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</si>
  <si>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</si>
  <si>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</si>
  <si>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</si>
  <si>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</si>
  <si>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</si>
  <si>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</si>
  <si>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</si>
  <si>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</si>
  <si>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</si>
  <si>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</si>
  <si>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</si>
  <si>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</si>
  <si>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</si>
  <si>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</si>
  <si>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</si>
  <si>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</si>
  <si>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</si>
  <si>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</si>
  <si>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</si>
  <si>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</si>
  <si>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</si>
  <si>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</si>
  <si>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</si>
  <si>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</si>
  <si>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</si>
  <si>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</si>
  <si>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</si>
  <si>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</si>
  <si>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</si>
  <si>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</si>
  <si>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</si>
  <si>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</si>
  <si>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</si>
  <si>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</si>
  <si>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</si>
  <si>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</si>
  <si>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</si>
  <si>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</si>
  <si>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</si>
  <si>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</si>
  <si>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</si>
  <si>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</si>
  <si>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</si>
  <si>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</si>
  <si>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</si>
  <si>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</si>
  <si>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</si>
  <si>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</si>
  <si>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</si>
  <si>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</si>
  <si>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</si>
  <si>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</si>
  <si>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</si>
  <si>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</si>
  <si>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</si>
  <si>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</si>
  <si>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</si>
  <si>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</si>
  <si>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</si>
  <si>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</si>
  <si>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</si>
  <si>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</si>
  <si>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</si>
  <si>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</si>
  <si>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</si>
  <si>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</si>
  <si>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</si>
  <si>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</si>
  <si>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</si>
  <si>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</si>
  <si>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</si>
  <si>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</si>
  <si>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</si>
  <si>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</si>
  <si>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</si>
  <si>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</si>
  <si>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</si>
  <si>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</si>
  <si>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</si>
  <si>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</si>
  <si>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</si>
  <si>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</si>
  <si>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</si>
  <si>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</si>
  <si>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</si>
  <si>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</si>
  <si>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</si>
  <si>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</si>
  <si>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</si>
  <si>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</si>
  <si>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</si>
  <si>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</si>
  <si>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</si>
  <si>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</si>
  <si>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</si>
  <si>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</si>
  <si>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</si>
  <si>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</si>
  <si>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</si>
  <si>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</si>
  <si>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</si>
  <si>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</si>
  <si>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</si>
  <si>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</si>
  <si>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</si>
  <si>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</si>
  <si>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</si>
  <si>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</si>
  <si>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</si>
  <si>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</si>
  <si>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</si>
  <si>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</si>
  <si>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</si>
  <si>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</si>
  <si>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</si>
  <si>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</si>
  <si>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</si>
  <si>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</si>
  <si>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</si>
  <si>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</si>
  <si>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</si>
  <si>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</si>
  <si>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</si>
  <si>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</si>
  <si>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</si>
  <si>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</si>
  <si>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</si>
  <si>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</si>
  <si>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</si>
  <si>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</si>
  <si>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</si>
  <si>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</si>
  <si>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</si>
  <si>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</si>
  <si>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</si>
  <si>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</si>
  <si>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</si>
  <si>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</si>
  <si>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</si>
  <si>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</si>
  <si>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</si>
  <si>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</si>
  <si>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</si>
  <si>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</si>
  <si>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</si>
  <si>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</si>
  <si>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</si>
  <si>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</si>
  <si>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</si>
  <si>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</si>
  <si>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</si>
  <si>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</si>
  <si>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</si>
  <si>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</si>
  <si>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</si>
  <si>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</si>
  <si>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</si>
  <si>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</si>
  <si>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</si>
  <si>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</si>
  <si>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</si>
  <si>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</si>
  <si>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</si>
  <si>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</si>
  <si>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</si>
  <si>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</si>
  <si>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</si>
  <si>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</si>
  <si>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</si>
  <si>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</si>
  <si>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</si>
  <si>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</si>
  <si>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</si>
  <si>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</si>
  <si>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</si>
  <si>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</si>
  <si>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</si>
  <si>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</si>
  <si>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</si>
  <si>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</si>
  <si>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</si>
  <si>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</si>
  <si>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</si>
  <si>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</si>
  <si>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</si>
  <si>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</si>
  <si>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</si>
  <si>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</si>
  <si>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</si>
  <si>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</si>
  <si>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</si>
  <si>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</si>
  <si>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</si>
  <si>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</si>
  <si>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</si>
  <si>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</si>
  <si>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</si>
  <si>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</si>
  <si>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</si>
  <si>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</si>
  <si>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</si>
  <si>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</si>
  <si>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</si>
  <si>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</si>
  <si>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</si>
  <si>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</si>
  <si>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</si>
  <si>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</si>
  <si>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</si>
  <si>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</si>
  <si>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</si>
  <si>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</si>
  <si>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</si>
  <si>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</si>
  <si>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</si>
  <si>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</si>
  <si>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</si>
  <si>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</si>
  <si>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</si>
  <si>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</si>
  <si>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</si>
  <si>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</si>
  <si>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</si>
  <si>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</si>
  <si>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</si>
  <si>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</si>
  <si>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</si>
  <si>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</si>
  <si>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</si>
  <si>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</si>
  <si>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</si>
  <si>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</si>
  <si>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</si>
  <si>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</si>
  <si>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</si>
  <si>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</si>
  <si>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</si>
  <si>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</si>
  <si>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</si>
  <si>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</si>
  <si>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</si>
  <si>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</si>
  <si>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</si>
  <si>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</si>
  <si>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</si>
  <si>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</si>
  <si>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</si>
  <si>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</si>
  <si>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</si>
  <si>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</si>
  <si>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</si>
  <si>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</si>
  <si>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</si>
  <si>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</si>
  <si>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</si>
  <si>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</si>
  <si>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</si>
  <si>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</si>
  <si>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</si>
  <si>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</si>
  <si>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</si>
  <si>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</si>
  <si>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</si>
  <si>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</si>
  <si>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</si>
  <si>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</si>
  <si>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</si>
  <si>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</si>
  <si>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</si>
  <si>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</si>
  <si>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</si>
  <si>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</si>
  <si>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</si>
  <si>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</si>
  <si>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</si>
  <si>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</si>
  <si>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</si>
  <si>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</si>
  <si>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</si>
  <si>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</si>
  <si>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</si>
  <si>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</si>
  <si>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</si>
  <si>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</si>
  <si>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</si>
  <si>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</si>
  <si>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</si>
  <si>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</si>
  <si>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</si>
  <si>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</si>
  <si>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</si>
  <si>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</si>
  <si>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</si>
  <si>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</si>
  <si>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</si>
  <si>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</si>
  <si>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</si>
  <si>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</si>
  <si>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</si>
  <si>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</si>
  <si>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</si>
  <si>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</si>
  <si>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</si>
  <si>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</si>
  <si>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</si>
  <si>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</si>
  <si>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</si>
  <si>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</si>
  <si>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</si>
  <si>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</si>
  <si>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</si>
  <si>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</si>
  <si>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</si>
  <si>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</si>
  <si>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</si>
  <si>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</si>
  <si>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</si>
  <si>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</si>
  <si>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</si>
  <si>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</si>
  <si>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</si>
  <si>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</si>
  <si>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</si>
  <si>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</si>
  <si>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</si>
  <si>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</si>
  <si>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</si>
  <si>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</si>
  <si>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</si>
  <si>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</si>
  <si>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</si>
  <si>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</si>
  <si>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</si>
  <si>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</si>
  <si>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</si>
  <si>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</si>
  <si>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</si>
  <si>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</si>
  <si>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</si>
  <si>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</si>
  <si>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</si>
  <si>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</si>
  <si>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</si>
  <si>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</si>
  <si>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</si>
  <si>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</si>
  <si>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</si>
  <si>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</si>
  <si>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</si>
  <si>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</si>
  <si>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</si>
  <si>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</si>
  <si>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</si>
  <si>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</si>
  <si>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</si>
  <si>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</si>
  <si>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</si>
  <si>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</si>
  <si>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</si>
  <si>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</si>
  <si>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</si>
  <si>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</si>
  <si>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</si>
  <si>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</si>
  <si>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</si>
  <si>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</si>
  <si>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</si>
  <si>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</si>
  <si>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</si>
  <si>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</si>
  <si>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</si>
  <si>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</si>
  <si>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</si>
  <si>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</si>
  <si>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</si>
  <si>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</si>
  <si>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</si>
  <si>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</si>
  <si>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</si>
  <si>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</si>
  <si>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</si>
  <si>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</si>
  <si>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</si>
  <si>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</si>
  <si>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</si>
  <si>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</si>
  <si>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</si>
  <si>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</si>
  <si>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</si>
  <si>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</si>
  <si>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</si>
  <si>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</si>
  <si>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</si>
  <si>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</si>
  <si>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</si>
  <si>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</si>
  <si>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</si>
  <si>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</si>
  <si>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</si>
  <si>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</si>
  <si>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</si>
  <si>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</si>
  <si>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</si>
  <si>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</si>
  <si>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</si>
  <si>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</si>
  <si>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</si>
  <si>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</si>
  <si>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</si>
  <si>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</si>
  <si>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</si>
  <si>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</si>
  <si>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</si>
  <si>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</si>
  <si>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</si>
  <si>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</si>
  <si>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</si>
  <si>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</si>
  <si>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</si>
  <si>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</si>
  <si>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</si>
  <si>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</si>
  <si>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</si>
  <si>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</si>
  <si>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</si>
  <si>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</si>
  <si>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</si>
  <si>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</si>
  <si>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</si>
  <si>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</si>
  <si>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</si>
  <si>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</si>
  <si>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</si>
  <si>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</si>
  <si>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</si>
  <si>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</si>
  <si>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</si>
  <si>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</si>
  <si>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</si>
  <si>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</si>
  <si>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</si>
  <si>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</si>
  <si>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</si>
  <si>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</si>
  <si>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</si>
  <si>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</si>
  <si>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</si>
  <si>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</si>
  <si>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</si>
  <si>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</si>
  <si>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</si>
  <si>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</si>
  <si>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</si>
  <si>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</si>
  <si>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</si>
  <si>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</si>
  <si>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</si>
  <si>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</si>
  <si>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</si>
  <si>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</si>
  <si>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</si>
  <si>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</si>
  <si>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</si>
  <si>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</si>
  <si>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</si>
  <si>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</si>
  <si>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</si>
  <si>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</si>
  <si>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</si>
  <si>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</si>
  <si>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</si>
  <si>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</si>
  <si>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</si>
  <si>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</si>
  <si>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</si>
  <si>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</si>
  <si>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</si>
  <si>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</si>
  <si>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</si>
  <si>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</si>
  <si>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</si>
  <si>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</si>
  <si>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</si>
  <si>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</si>
  <si>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</si>
  <si>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</si>
  <si>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</si>
  <si>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</si>
  <si>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</si>
  <si>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</si>
  <si>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</si>
  <si>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</si>
  <si>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</si>
  <si>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</si>
  <si>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</si>
  <si>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</si>
  <si>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</si>
  <si>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</si>
  <si>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</si>
  <si>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</si>
  <si>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</si>
  <si>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</si>
  <si>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</si>
  <si>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</si>
  <si>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</si>
  <si>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</si>
  <si>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</si>
  <si>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</si>
  <si>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</si>
  <si>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</si>
  <si>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</si>
  <si>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</si>
  <si>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</si>
  <si>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</si>
  <si>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</si>
  <si>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</si>
  <si>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</si>
  <si>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</si>
  <si>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</si>
  <si>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</si>
  <si>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</si>
  <si>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</si>
  <si>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</si>
  <si>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</si>
  <si>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</si>
  <si>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</si>
  <si>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</si>
  <si>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</si>
  <si>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</si>
  <si>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</si>
  <si>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</si>
  <si>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</si>
  <si>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</si>
  <si>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</si>
  <si>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</si>
  <si>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</si>
  <si>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</si>
  <si>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</si>
  <si>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</si>
  <si>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</si>
  <si>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</si>
  <si>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</si>
  <si>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</si>
  <si>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</si>
  <si>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</si>
  <si>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</si>
  <si>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</si>
  <si>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</si>
  <si>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</si>
  <si>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</si>
  <si>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</si>
  <si>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</si>
  <si>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</si>
  <si>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</si>
  <si>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</si>
  <si>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</si>
  <si>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</si>
  <si>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</si>
  <si>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</si>
  <si>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</si>
  <si>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</si>
  <si>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</si>
  <si>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</si>
  <si>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</si>
  <si>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</si>
  <si>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</si>
  <si>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</si>
  <si>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</si>
  <si>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</si>
  <si>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</si>
  <si>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</si>
  <si>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</si>
  <si>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</si>
  <si>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</si>
  <si>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</si>
  <si>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</si>
  <si>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</si>
  <si>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</si>
  <si>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</si>
  <si>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</si>
  <si>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</si>
  <si>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</si>
  <si>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</si>
  <si>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</si>
  <si>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</si>
  <si>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</si>
  <si>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</si>
  <si>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</si>
  <si>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</si>
  <si>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</si>
  <si>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</si>
  <si>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</si>
  <si>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</si>
  <si>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</si>
  <si>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</si>
  <si>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</si>
  <si>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</si>
  <si>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</si>
  <si>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</si>
  <si>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</si>
  <si>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</si>
  <si>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</si>
  <si>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</si>
  <si>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</si>
  <si>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</si>
  <si>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</si>
  <si>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</si>
  <si>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</si>
  <si>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</si>
  <si>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</si>
  <si>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</si>
  <si>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</si>
  <si>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</si>
  <si>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</si>
  <si>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</si>
  <si>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</si>
  <si>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</si>
  <si>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</si>
  <si>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</si>
  <si>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</si>
  <si>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</si>
  <si>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</si>
  <si>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</si>
  <si>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</si>
  <si>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</si>
  <si>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</si>
  <si>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</si>
  <si>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</si>
  <si>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</si>
  <si>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</si>
  <si>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</si>
  <si>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</si>
  <si>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</si>
  <si>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</si>
  <si>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</si>
  <si>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</si>
  <si>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</si>
  <si>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</si>
  <si>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</si>
  <si>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</si>
  <si>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</si>
  <si>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</si>
  <si>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</si>
  <si>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</si>
  <si>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</si>
  <si>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</si>
  <si>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</si>
  <si>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</si>
  <si>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</si>
  <si>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</si>
  <si>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</si>
  <si>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</si>
  <si>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</si>
  <si>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</si>
  <si>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</si>
  <si>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</si>
  <si>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</si>
  <si>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</si>
  <si>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</si>
  <si>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</si>
  <si>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</si>
  <si>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</si>
  <si>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</si>
  <si>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</si>
  <si>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</si>
  <si>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</si>
  <si>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</si>
  <si>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</si>
  <si>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</si>
  <si>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</si>
  <si>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</si>
  <si>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</si>
  <si>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</si>
  <si>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</si>
  <si>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</si>
  <si>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</si>
  <si>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</si>
  <si>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</si>
  <si>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</si>
  <si>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</si>
  <si>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</si>
  <si>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</si>
  <si>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</si>
  <si>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</si>
  <si>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</si>
  <si>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</si>
  <si>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</si>
  <si>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</si>
  <si>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</si>
  <si>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</si>
  <si>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</si>
  <si>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</si>
  <si>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</si>
  <si>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</si>
  <si>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</si>
  <si>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</si>
  <si>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</si>
  <si>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</si>
  <si>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</si>
  <si>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</si>
  <si>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</si>
  <si>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</si>
  <si>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</si>
  <si>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</si>
  <si>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</si>
  <si>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</si>
  <si>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</si>
  <si>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</si>
  <si>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</si>
  <si>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</si>
  <si>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</si>
  <si>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</si>
  <si>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</si>
  <si>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</si>
  <si>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</si>
  <si>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</si>
  <si>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</si>
  <si>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</si>
  <si>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</si>
  <si>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</si>
  <si>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</si>
  <si>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</si>
  <si>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</si>
  <si>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</si>
  <si>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</si>
  <si>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</si>
  <si>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</si>
  <si>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</si>
  <si>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</si>
  <si>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</si>
  <si>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</si>
  <si>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</si>
  <si>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</si>
  <si>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</si>
  <si>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</si>
  <si>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</si>
  <si>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</si>
  <si>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</si>
  <si>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</si>
  <si>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</si>
  <si>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</si>
  <si>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</si>
  <si>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</si>
  <si>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</si>
  <si>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</si>
  <si>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</si>
  <si>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</si>
  <si>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</si>
  <si>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</si>
  <si>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</si>
  <si>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</si>
  <si>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</si>
  <si>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</si>
  <si>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</si>
  <si>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</si>
  <si>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</si>
  <si>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</si>
  <si>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</si>
  <si>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</si>
  <si>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</si>
  <si>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</si>
  <si>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</si>
  <si>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</si>
  <si>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</si>
  <si>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</si>
  <si>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</si>
  <si>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</si>
  <si>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</si>
  <si>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</si>
  <si>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</si>
  <si>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</si>
  <si>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</si>
  <si>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</si>
  <si>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</si>
  <si>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</si>
  <si>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</si>
  <si>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</si>
  <si>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</si>
  <si>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</si>
  <si>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</si>
  <si>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</si>
  <si>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</si>
  <si>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</si>
  <si>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</si>
  <si>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</si>
  <si>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</si>
  <si>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</si>
  <si>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</si>
  <si>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</si>
  <si>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</si>
  <si>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</si>
  <si>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</si>
  <si>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</si>
  <si>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</si>
  <si>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</si>
  <si>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</si>
  <si>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</si>
  <si>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</si>
  <si>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</si>
  <si>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</si>
  <si>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</si>
  <si>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</si>
  <si>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</si>
  <si>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</si>
  <si>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</si>
  <si>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</si>
  <si>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</si>
  <si>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</si>
  <si>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</si>
  <si>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</si>
  <si>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</si>
  <si>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</si>
  <si>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</si>
  <si>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</si>
  <si>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</si>
  <si>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</si>
  <si>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</si>
  <si>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</si>
  <si>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</si>
  <si>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</si>
  <si>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</si>
  <si>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</si>
  <si>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</si>
  <si>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</si>
  <si>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</si>
  <si>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</si>
  <si>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</si>
  <si>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</si>
  <si>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</si>
  <si>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</si>
  <si>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</si>
  <si>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</si>
  <si>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</si>
  <si>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</si>
  <si>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</si>
  <si>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</si>
  <si>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</si>
  <si>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</si>
  <si>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</si>
  <si>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</si>
  <si>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</si>
  <si>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</si>
  <si>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</si>
  <si>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</si>
  <si>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</si>
  <si>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</si>
  <si>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</si>
  <si>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</si>
  <si>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</si>
  <si>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</si>
  <si>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</si>
  <si>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</si>
  <si>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</si>
  <si>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</si>
  <si>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</si>
  <si>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</si>
  <si>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</si>
  <si>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</si>
  <si>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</si>
  <si>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</si>
  <si>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</si>
  <si>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</si>
  <si>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</si>
  <si>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</si>
  <si>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</si>
  <si>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</si>
  <si>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</si>
  <si>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</si>
  <si>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</si>
  <si>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</si>
  <si>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</si>
  <si>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</si>
  <si>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</si>
  <si>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</si>
  <si>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</si>
  <si>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</si>
  <si>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</si>
  <si>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</si>
  <si>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</si>
  <si>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</si>
  <si>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</si>
  <si>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</si>
  <si>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</si>
  <si>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</si>
  <si>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</si>
  <si>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</si>
  <si>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</si>
  <si>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</si>
  <si>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</si>
  <si>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</si>
  <si>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</si>
  <si>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</si>
  <si>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</si>
  <si>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</si>
  <si>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</si>
  <si>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</si>
  <si>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</si>
  <si>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</si>
  <si>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</si>
  <si>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</si>
  <si>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</si>
  <si>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</si>
  <si>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</si>
  <si>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</si>
  <si>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</si>
  <si>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</si>
  <si>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</si>
  <si>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</si>
  <si>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</si>
  <si>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</si>
  <si>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</si>
  <si>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</si>
  <si>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</si>
  <si>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</si>
  <si>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</si>
  <si>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</si>
  <si>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</si>
  <si>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</si>
  <si>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</si>
  <si>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</si>
  <si>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</si>
  <si>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</si>
  <si>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</si>
  <si>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</si>
  <si>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</si>
  <si>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</si>
  <si>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</si>
  <si>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</si>
  <si>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</si>
  <si>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</si>
  <si>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</si>
  <si>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</si>
  <si>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</si>
  <si>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</si>
  <si>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</si>
  <si>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</si>
  <si>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</si>
  <si>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</si>
  <si>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</si>
  <si>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</si>
  <si>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</si>
  <si>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</si>
  <si>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</si>
  <si>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</si>
  <si>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</si>
  <si>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</si>
  <si>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</si>
  <si>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</si>
  <si>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</si>
  <si>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</si>
  <si>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</si>
  <si>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</si>
  <si>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</si>
  <si>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</si>
  <si>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</si>
  <si>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</si>
  <si>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</si>
  <si>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</si>
  <si>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</si>
  <si>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</si>
  <si>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</si>
  <si>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</si>
  <si>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</si>
  <si>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</si>
  <si>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</si>
  <si>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</si>
  <si>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</si>
  <si>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</si>
  <si>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</si>
  <si>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</si>
  <si>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</si>
  <si>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</si>
  <si>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</si>
  <si>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</si>
  <si>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</si>
  <si>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</si>
  <si>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</si>
  <si>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</si>
  <si>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</si>
  <si>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</si>
  <si>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</si>
  <si>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</si>
  <si>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</si>
  <si>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</si>
  <si>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</si>
  <si>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</si>
  <si>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</si>
  <si>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</si>
  <si>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</si>
  <si>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</si>
  <si>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</si>
  <si>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</si>
  <si>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</si>
  <si>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</si>
  <si>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</si>
  <si>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</si>
  <si>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</si>
  <si>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</si>
  <si>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</si>
  <si>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</si>
  <si>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</si>
  <si>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</si>
  <si>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</si>
  <si>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</si>
  <si>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</si>
  <si>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</si>
  <si>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</si>
  <si>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</si>
  <si>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</si>
  <si>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</si>
  <si>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</si>
  <si>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</si>
  <si>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</si>
  <si>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</si>
  <si>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</si>
  <si>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</si>
  <si>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</si>
  <si>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</si>
  <si>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</si>
  <si>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</si>
  <si>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</si>
  <si>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</si>
  <si>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</si>
  <si>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</si>
  <si>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</si>
  <si>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</si>
  <si>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</si>
  <si>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</si>
  <si>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</si>
  <si>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</si>
  <si>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</si>
  <si>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</si>
  <si>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</si>
  <si>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</si>
  <si>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</si>
  <si>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</si>
  <si>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</si>
  <si>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</si>
  <si>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</si>
  <si>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</si>
  <si>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</si>
  <si>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</si>
  <si>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</si>
  <si>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</si>
  <si>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</si>
  <si>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</si>
  <si>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</si>
  <si>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</si>
  <si>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</si>
  <si>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</si>
  <si>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</si>
  <si>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</si>
  <si>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</si>
  <si>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</si>
  <si>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</si>
  <si>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</si>
  <si>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</si>
  <si>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</si>
  <si>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</si>
  <si>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</si>
  <si>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</si>
  <si>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</si>
  <si>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</si>
  <si>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</si>
  <si>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</si>
  <si>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</si>
  <si>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</si>
  <si>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</si>
  <si>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</si>
  <si>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</si>
  <si>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</si>
  <si>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</si>
  <si>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</si>
  <si>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</si>
  <si>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</si>
  <si>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</si>
  <si>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</si>
  <si>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</si>
  <si>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</si>
  <si>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</si>
  <si>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</si>
  <si>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</si>
  <si>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</si>
  <si>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</si>
  <si>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</si>
  <si>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</si>
  <si>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</si>
  <si>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</si>
  <si>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</si>
  <si>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</si>
  <si>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</si>
  <si>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</si>
  <si>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</si>
  <si>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</si>
  <si>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</si>
  <si>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</si>
  <si>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</si>
  <si>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</si>
  <si>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</si>
  <si>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</si>
  <si>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</si>
  <si>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</si>
  <si>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</si>
  <si>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</si>
  <si>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</si>
  <si>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</si>
  <si>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</si>
  <si>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</si>
  <si>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</si>
  <si>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</si>
  <si>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</si>
  <si>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</si>
  <si>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</si>
  <si>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</si>
  <si>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</si>
  <si>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</si>
  <si>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</si>
  <si>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</si>
  <si>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</si>
  <si>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</si>
  <si>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</si>
  <si>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</si>
  <si>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</si>
  <si>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</si>
  <si>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</si>
  <si>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</si>
  <si>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</si>
  <si>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</si>
  <si>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</si>
  <si>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</si>
  <si>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</si>
  <si>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</si>
  <si>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</si>
  <si>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</si>
  <si>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</si>
  <si>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</si>
  <si>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</si>
  <si>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</si>
  <si>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</si>
  <si>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</si>
  <si>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</si>
  <si>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</si>
  <si>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</si>
  <si>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</si>
  <si>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</si>
  <si>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</si>
  <si>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</si>
  <si>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</si>
  <si>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</si>
  <si>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</si>
  <si>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</si>
  <si>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</si>
  <si>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</si>
  <si>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</si>
  <si>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</si>
  <si>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</si>
  <si>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</si>
  <si>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</si>
  <si>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</si>
  <si>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</si>
  <si>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</si>
  <si>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</si>
  <si>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</si>
  <si>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</si>
  <si>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</si>
  <si>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</si>
  <si>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</si>
  <si>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</si>
  <si>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</si>
  <si>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</si>
  <si>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</si>
  <si>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</si>
  <si>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</si>
  <si>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</si>
  <si>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</si>
  <si>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</si>
  <si>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</si>
  <si>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</si>
  <si>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</si>
  <si>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</si>
  <si>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</si>
  <si>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</si>
  <si>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</si>
  <si>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</si>
  <si>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</si>
  <si>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</si>
  <si>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</si>
  <si>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</si>
  <si>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</si>
  <si>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</si>
  <si>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</si>
  <si>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</si>
  <si>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</si>
  <si>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</si>
  <si>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</si>
  <si>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</si>
  <si>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</si>
  <si>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</si>
  <si>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</si>
  <si>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</si>
  <si>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</si>
  <si>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</si>
  <si>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</si>
  <si>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</si>
  <si>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</si>
  <si>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</si>
  <si>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</si>
  <si>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</si>
  <si>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</si>
  <si>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</si>
  <si>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</si>
  <si>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</si>
  <si>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</si>
  <si>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</si>
  <si>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</si>
  <si>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</si>
  <si>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</si>
  <si>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</si>
  <si>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</si>
  <si>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</si>
  <si>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</si>
  <si>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</si>
  <si>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</si>
  <si>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</si>
  <si>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</si>
  <si>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</si>
  <si>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</si>
  <si>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</si>
  <si>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</si>
  <si>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</si>
  <si>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</si>
  <si>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</si>
  <si>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</si>
  <si>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</si>
  <si>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</si>
  <si>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</si>
  <si>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</si>
  <si>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</si>
  <si>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</si>
  <si>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</si>
  <si>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</si>
  <si>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</si>
  <si>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</si>
  <si>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</si>
  <si>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</si>
  <si>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</si>
  <si>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</si>
  <si>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</si>
  <si>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</si>
  <si>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</si>
  <si>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</si>
  <si>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</si>
  <si>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</si>
  <si>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</si>
  <si>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</si>
  <si>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</si>
  <si>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</si>
  <si>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</si>
  <si>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</si>
  <si>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</si>
  <si>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</si>
  <si>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</si>
  <si>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</si>
  <si>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</si>
  <si>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</si>
  <si>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</si>
  <si>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</si>
  <si>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</si>
  <si>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</si>
  <si>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</si>
  <si>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</si>
  <si>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</si>
  <si>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</si>
  <si>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</si>
  <si>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</si>
  <si>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</si>
  <si>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</si>
  <si>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</si>
  <si>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</si>
  <si>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</si>
  <si>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</si>
  <si>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</si>
  <si>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</si>
  <si>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</si>
  <si>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</si>
  <si>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</si>
  <si>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</si>
  <si>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</si>
  <si>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</si>
  <si>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</si>
  <si>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</si>
  <si>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</si>
  <si>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</si>
  <si>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</si>
  <si>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</si>
  <si>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</si>
  <si>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</si>
  <si>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</si>
  <si>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</si>
  <si>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</si>
  <si>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</si>
  <si>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</si>
  <si>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</si>
  <si>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</si>
  <si>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</si>
  <si>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</si>
  <si>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</si>
  <si>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</si>
  <si>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</si>
  <si>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</si>
  <si>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</si>
  <si>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</si>
  <si>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</si>
  <si>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</si>
  <si>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</si>
  <si>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</si>
  <si>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</si>
  <si>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</si>
  <si>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</si>
  <si>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</si>
  <si>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</si>
  <si>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</si>
  <si>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</si>
  <si>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</si>
  <si>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</si>
  <si>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</si>
  <si>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</si>
  <si>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</si>
  <si>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</si>
  <si>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</si>
  <si>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</si>
  <si>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</si>
  <si>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</si>
  <si>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</si>
  <si>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</si>
  <si>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</si>
  <si>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</si>
  <si>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</si>
  <si>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</si>
  <si>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</si>
  <si>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</si>
  <si>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</si>
  <si>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</si>
  <si>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</si>
  <si>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</si>
  <si>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</si>
  <si>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</si>
  <si>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</si>
  <si>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</si>
  <si>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</si>
  <si>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</si>
  <si>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</si>
  <si>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</si>
  <si>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</si>
  <si>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</si>
  <si>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</si>
  <si>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</si>
  <si>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</si>
  <si>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</si>
  <si>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</si>
  <si>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</si>
  <si>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</si>
  <si>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</si>
  <si>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</si>
  <si>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</si>
  <si>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</si>
  <si>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</si>
  <si>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</si>
  <si>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</si>
  <si>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</si>
  <si>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</si>
  <si>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</si>
  <si>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</si>
  <si>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</si>
  <si>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</si>
  <si>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</si>
  <si>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</si>
  <si>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</si>
  <si>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</si>
  <si>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</si>
  <si>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</si>
  <si>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</si>
  <si>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</si>
  <si>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</si>
  <si>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</si>
  <si>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</si>
  <si>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</si>
  <si>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</si>
  <si>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</si>
  <si>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</si>
  <si>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</si>
  <si>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</si>
  <si>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</si>
  <si>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</si>
  <si>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</si>
  <si>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</si>
  <si>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</si>
  <si>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</si>
  <si>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</si>
  <si>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</si>
  <si>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</si>
  <si>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</si>
  <si>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</si>
  <si>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</si>
  <si>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</si>
  <si>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</si>
  <si>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</si>
  <si>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</si>
  <si>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</si>
  <si>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</si>
  <si>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</si>
  <si>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</si>
  <si>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</si>
  <si>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</si>
  <si>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</si>
  <si>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</si>
  <si>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</si>
  <si>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</si>
  <si>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</si>
  <si>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</si>
  <si>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</si>
  <si>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</si>
  <si>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</si>
  <si>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</si>
  <si>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</si>
  <si>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</si>
  <si>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</si>
  <si>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</si>
  <si>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</si>
  <si>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</si>
  <si>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</si>
  <si>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</si>
  <si>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</si>
  <si>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</si>
  <si>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</si>
  <si>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</si>
  <si>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</si>
  <si>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</si>
  <si>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</si>
  <si>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</si>
  <si>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</si>
  <si>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</si>
  <si>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</si>
  <si>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</si>
  <si>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</si>
  <si>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</si>
  <si>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</si>
  <si>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</si>
  <si>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</si>
  <si>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</si>
  <si>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</si>
  <si>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</si>
  <si>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</si>
  <si>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</si>
  <si>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</si>
  <si>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</si>
  <si>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</si>
  <si>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</si>
  <si>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</si>
  <si>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</si>
  <si>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</si>
  <si>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</si>
  <si>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</si>
  <si>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</si>
  <si>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</si>
  <si>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</si>
  <si>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</si>
  <si>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</si>
  <si>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</si>
  <si>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</si>
  <si>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</si>
  <si>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</si>
  <si>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</si>
  <si>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</si>
  <si>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</si>
  <si>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</si>
  <si>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</si>
  <si>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</si>
  <si>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</si>
  <si>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</si>
  <si>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</si>
  <si>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</si>
  <si>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</si>
  <si>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</si>
  <si>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</si>
  <si>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</si>
  <si>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</si>
  <si>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</si>
  <si>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</si>
  <si>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</si>
  <si>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</si>
  <si>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</si>
  <si>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</si>
  <si>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</si>
  <si>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</si>
  <si>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</si>
  <si>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</si>
  <si>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</si>
  <si>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</si>
  <si>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</si>
  <si>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</si>
  <si>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</si>
  <si>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</si>
  <si>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</si>
  <si>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</si>
  <si>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</si>
  <si>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</si>
  <si>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</si>
  <si>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</si>
  <si>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</si>
  <si>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</si>
  <si>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</si>
  <si>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</si>
  <si>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</si>
  <si>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</si>
  <si>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</si>
  <si>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</si>
  <si>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</si>
  <si>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</si>
  <si>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</si>
  <si>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</si>
  <si>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</si>
  <si>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</si>
  <si>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</si>
  <si>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</si>
  <si>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</si>
  <si>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</si>
  <si>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</si>
  <si>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</si>
  <si>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</si>
  <si>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</si>
  <si>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</si>
  <si>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</si>
  <si>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</si>
  <si>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</si>
  <si>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</si>
  <si>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</si>
  <si>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</si>
  <si>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</si>
  <si>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</si>
  <si>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</si>
  <si>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</si>
  <si>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</si>
  <si>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</si>
  <si>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</si>
  <si>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</si>
  <si>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</si>
  <si>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</si>
  <si>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</si>
  <si>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</si>
  <si>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</si>
  <si>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</si>
  <si>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</si>
  <si>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</si>
  <si>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</si>
  <si>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</si>
  <si>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</si>
  <si>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</si>
  <si>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</si>
  <si>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</si>
  <si>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</si>
  <si>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</si>
  <si>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</si>
  <si>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</si>
  <si>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</si>
  <si>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</si>
  <si>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</si>
  <si>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</si>
  <si>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</si>
  <si>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</si>
  <si>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</si>
  <si>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</si>
  <si>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</si>
  <si>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</si>
  <si>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</si>
  <si>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</si>
  <si>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</si>
  <si>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</si>
  <si>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</si>
  <si>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</si>
  <si>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</si>
  <si>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</si>
  <si>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</si>
  <si>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</si>
  <si>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</si>
  <si>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</si>
  <si>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</si>
  <si>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</si>
  <si>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</si>
  <si>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</si>
  <si>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</si>
  <si>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</si>
  <si>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</si>
  <si>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</si>
  <si>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</si>
  <si>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</si>
  <si>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</si>
  <si>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</si>
  <si>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</si>
  <si>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</si>
  <si>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</si>
  <si>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</si>
  <si>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</si>
  <si>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</si>
  <si>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</si>
  <si>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</si>
  <si>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</si>
  <si>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</si>
  <si>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</si>
  <si>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</si>
  <si>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</si>
  <si>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</si>
  <si>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</si>
  <si>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</si>
  <si>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</si>
  <si>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</si>
  <si>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</si>
  <si>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</si>
  <si>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</si>
  <si>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</si>
  <si>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</si>
  <si>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</si>
  <si>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</si>
  <si>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</si>
  <si>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</si>
  <si>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</si>
  <si>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</si>
  <si>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</si>
  <si>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</si>
  <si>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</si>
  <si>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</si>
  <si>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</si>
  <si>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</si>
  <si>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</si>
  <si>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</si>
  <si>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</si>
  <si>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</si>
  <si>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</si>
  <si>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</si>
  <si>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</si>
  <si>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</si>
  <si>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</si>
  <si>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</si>
  <si>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</si>
  <si>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</si>
  <si>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</si>
  <si>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</si>
  <si>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</si>
  <si>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</si>
  <si>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</si>
  <si>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</si>
  <si>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</si>
  <si>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</si>
  <si>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</si>
  <si>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</si>
  <si>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</si>
  <si>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</si>
  <si>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</si>
  <si>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</si>
  <si>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</si>
  <si>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</si>
  <si>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</si>
  <si>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</si>
  <si>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</si>
  <si>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</si>
  <si>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</si>
  <si>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</si>
  <si>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</si>
  <si>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</si>
  <si>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</si>
  <si>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</si>
  <si>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</si>
  <si>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</si>
  <si>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</si>
  <si>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</si>
  <si>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</si>
  <si>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</si>
  <si>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</si>
  <si>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</si>
  <si>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</si>
  <si>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</si>
  <si>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</si>
  <si>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</si>
  <si>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</si>
  <si>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</si>
  <si>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</si>
  <si>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</si>
  <si>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</si>
  <si>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</si>
  <si>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</si>
  <si>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</si>
  <si>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</si>
  <si>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</si>
  <si>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</si>
  <si>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</si>
  <si>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</si>
  <si>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</si>
  <si>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</si>
  <si>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</si>
  <si>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</si>
  <si>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</si>
  <si>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</si>
  <si>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</si>
  <si>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</si>
  <si>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</si>
  <si>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</si>
  <si>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</si>
  <si>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</si>
  <si>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</si>
  <si>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</si>
  <si>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</si>
  <si>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</si>
  <si>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</si>
  <si>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</si>
  <si>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</si>
  <si>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</si>
  <si>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</si>
  <si>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</si>
  <si>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</si>
  <si>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</si>
  <si>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</si>
  <si>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</si>
  <si>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</si>
  <si>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</si>
  <si>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</si>
  <si>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</si>
  <si>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</si>
  <si>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</si>
  <si>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</si>
  <si>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</si>
  <si>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</si>
  <si>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</si>
  <si>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</si>
  <si>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</si>
  <si>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</si>
  <si>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</si>
  <si>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</si>
  <si>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</si>
  <si>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</si>
  <si>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</si>
  <si>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</si>
  <si>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</si>
  <si>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</si>
  <si>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</si>
  <si>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</si>
  <si>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</si>
  <si>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</si>
  <si>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</si>
  <si>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</si>
  <si>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</si>
  <si>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</si>
  <si>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</si>
  <si>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</si>
  <si>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</si>
  <si>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</si>
  <si>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</si>
  <si>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</si>
  <si>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</si>
  <si>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</si>
  <si>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</si>
  <si>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</si>
  <si>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</si>
  <si>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</si>
  <si>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</si>
  <si>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</si>
  <si>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</si>
  <si>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</si>
  <si>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</si>
  <si>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</si>
  <si>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</si>
  <si>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</si>
  <si>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</si>
  <si>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</si>
  <si>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</si>
  <si>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</si>
  <si>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</si>
  <si>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</si>
  <si>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</si>
  <si>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</si>
  <si>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</si>
  <si>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</si>
  <si>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</si>
  <si>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</si>
  <si>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</si>
  <si>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</si>
  <si>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</si>
  <si>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</si>
  <si>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</si>
  <si>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</si>
  <si>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</si>
  <si>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</si>
  <si>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</si>
  <si>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</si>
  <si>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</si>
  <si>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</si>
  <si>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</si>
  <si>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</si>
  <si>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</si>
  <si>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</si>
  <si>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</si>
  <si>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</si>
  <si>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</si>
  <si>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</si>
  <si>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</si>
  <si>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</si>
  <si>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</si>
  <si>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</si>
  <si>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</si>
  <si>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</si>
  <si>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</si>
  <si>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</si>
  <si>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</si>
  <si>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</si>
  <si>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</si>
  <si>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</si>
  <si>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</si>
  <si>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</si>
  <si>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</si>
  <si>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</si>
  <si>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</si>
  <si>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</si>
  <si>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</si>
  <si>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</si>
  <si>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</si>
  <si>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</si>
  <si>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</si>
  <si>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</si>
  <si>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</si>
  <si>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</si>
  <si>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</si>
  <si>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</si>
  <si>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</si>
  <si>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</si>
  <si>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</si>
  <si>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</si>
  <si>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</si>
  <si>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</si>
  <si>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</si>
  <si>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</si>
  <si>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</si>
  <si>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</si>
  <si>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</si>
  <si>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</si>
  <si>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</si>
  <si>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</si>
  <si>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</si>
  <si>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</si>
  <si>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</si>
  <si>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</si>
  <si>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</si>
  <si>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</si>
  <si>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</si>
  <si>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</si>
  <si>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</si>
  <si>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</si>
  <si>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</si>
  <si>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</si>
  <si>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</si>
  <si>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</si>
  <si>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</si>
  <si>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</si>
  <si>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</si>
  <si>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</si>
  <si>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</si>
  <si>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</si>
  <si>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</si>
  <si>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</si>
  <si>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</si>
  <si>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</si>
  <si>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</si>
  <si>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</si>
  <si>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</si>
  <si>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</si>
  <si>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</si>
  <si>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</si>
  <si>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</si>
  <si>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</si>
  <si>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</si>
  <si>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</si>
  <si>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</si>
  <si>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</si>
  <si>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</si>
  <si>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</si>
  <si>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</si>
  <si>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</si>
  <si>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</si>
  <si>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</si>
  <si>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</si>
  <si>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</si>
  <si>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</si>
  <si>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</si>
  <si>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</si>
  <si>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</si>
  <si>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</si>
  <si>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</si>
  <si>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</si>
  <si>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</si>
  <si>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</si>
  <si>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</si>
  <si>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</si>
  <si>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</si>
  <si>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</si>
  <si>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</si>
  <si>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</si>
  <si>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</si>
  <si>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</si>
  <si>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</si>
  <si>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</si>
  <si>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</si>
  <si>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</si>
  <si>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</si>
  <si>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</si>
  <si>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</si>
  <si>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</si>
  <si>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</si>
  <si>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</si>
  <si>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</si>
  <si>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</si>
  <si>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</si>
  <si>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</si>
  <si>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</si>
  <si>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</si>
  <si>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</si>
  <si>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</si>
  <si>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</si>
  <si>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</si>
  <si>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</si>
  <si>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</si>
  <si>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</si>
  <si>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</si>
  <si>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</si>
  <si>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</si>
  <si>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</si>
  <si>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</si>
  <si>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</si>
  <si>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</si>
  <si>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</si>
  <si>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</si>
  <si>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</si>
  <si>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</si>
  <si>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</si>
  <si>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</si>
  <si>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</si>
  <si>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</si>
  <si>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</si>
  <si>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</si>
  <si>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</si>
  <si>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</si>
  <si>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</si>
  <si>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</si>
  <si>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</si>
  <si>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</si>
  <si>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</si>
  <si>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</si>
  <si>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</si>
  <si>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</si>
  <si>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</si>
  <si>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</si>
  <si>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</si>
  <si>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</si>
  <si>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</si>
  <si>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</si>
  <si>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</si>
  <si>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</si>
  <si>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</si>
  <si>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</si>
  <si>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</si>
  <si>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</si>
  <si>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</si>
  <si>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</si>
  <si>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</si>
  <si>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</si>
  <si>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</si>
  <si>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</si>
  <si>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</si>
  <si>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</si>
  <si>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</si>
  <si>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</si>
  <si>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</si>
  <si>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</si>
  <si>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</si>
  <si>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</si>
  <si>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</si>
  <si>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</si>
  <si>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</si>
  <si>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</si>
  <si>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</si>
  <si>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</si>
  <si>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</si>
  <si>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</si>
  <si>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</si>
  <si>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</si>
  <si>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</si>
  <si>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</si>
  <si>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</si>
  <si>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</si>
  <si>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</si>
  <si>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</si>
  <si>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</si>
  <si>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</si>
  <si>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</si>
  <si>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</si>
  <si>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</si>
  <si>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</si>
  <si>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</si>
  <si>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</si>
  <si>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</si>
  <si>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</si>
  <si>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</si>
  <si>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</si>
  <si>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</si>
  <si>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</si>
  <si>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</si>
  <si>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</si>
  <si>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</si>
  <si>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</si>
  <si>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</si>
  <si>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</si>
  <si>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</si>
  <si>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</si>
  <si>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</si>
  <si>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</si>
  <si>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</si>
  <si>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</si>
  <si>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</si>
  <si>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</si>
  <si>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</si>
  <si>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</si>
  <si>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</si>
  <si>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</si>
  <si>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</si>
  <si>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</si>
  <si>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</si>
  <si>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</si>
  <si>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</si>
  <si>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</si>
  <si>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</si>
  <si>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</si>
  <si>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</si>
  <si>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</si>
  <si>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</si>
  <si>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</si>
  <si>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</si>
  <si>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</si>
  <si>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</si>
  <si>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</si>
  <si>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</si>
  <si>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</si>
  <si>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</si>
  <si>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</si>
  <si>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</si>
  <si>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</si>
  <si>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</si>
  <si>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</si>
  <si>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</si>
  <si>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</si>
  <si>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</si>
  <si>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</si>
  <si>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</si>
  <si>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</si>
  <si>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</si>
  <si>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</si>
  <si>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</si>
  <si>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</si>
  <si>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</si>
  <si>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</si>
  <si>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</si>
  <si>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</si>
  <si>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</si>
  <si>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</si>
  <si>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</si>
  <si>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</si>
  <si>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</si>
  <si>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</si>
  <si>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</si>
  <si>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</si>
  <si>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</si>
  <si>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</si>
  <si>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</si>
  <si>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</si>
  <si>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</si>
  <si>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</si>
  <si>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</si>
  <si>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</si>
  <si>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</si>
  <si>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</si>
  <si>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</si>
  <si>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</si>
  <si>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</si>
  <si>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</si>
  <si>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</si>
  <si>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</si>
  <si>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</si>
  <si>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</si>
  <si>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</si>
  <si>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</si>
  <si>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</si>
  <si>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</si>
  <si>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</si>
  <si>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</si>
  <si>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</si>
  <si>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</si>
  <si>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</si>
  <si>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</si>
  <si>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</si>
  <si>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</si>
  <si>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</si>
  <si>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</si>
  <si>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</si>
  <si>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</si>
  <si>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</si>
  <si>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</si>
  <si>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</si>
  <si>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</si>
  <si>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</si>
  <si>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</si>
  <si>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</si>
  <si>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</si>
  <si>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</si>
  <si>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</si>
  <si>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</si>
  <si>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</si>
  <si>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</si>
  <si>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</si>
  <si>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</si>
  <si>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</si>
  <si>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</si>
  <si>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</si>
  <si>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</si>
  <si>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</si>
  <si>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</si>
  <si>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</si>
  <si>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</si>
  <si>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</si>
  <si>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</si>
  <si>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</si>
  <si>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</si>
  <si>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</si>
  <si>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</si>
  <si>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</si>
  <si>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</si>
  <si>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</si>
  <si>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</si>
  <si>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</si>
  <si>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</si>
  <si>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</si>
  <si>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</si>
  <si>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</si>
  <si>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</si>
  <si>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</si>
  <si>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</si>
  <si>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</si>
  <si>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</si>
  <si>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</si>
  <si>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</si>
  <si>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</si>
  <si>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</si>
  <si>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</si>
  <si>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</si>
  <si>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</si>
  <si>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</si>
  <si>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</si>
  <si>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</si>
  <si>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</si>
  <si>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</si>
  <si>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</si>
  <si>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</si>
  <si>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</si>
  <si>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</si>
  <si>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</si>
  <si>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</si>
  <si>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</si>
  <si>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</si>
  <si>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</si>
  <si>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</si>
  <si>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</si>
  <si>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</si>
  <si>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</si>
  <si>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</si>
  <si>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</si>
  <si>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</si>
  <si>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</si>
  <si>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</si>
  <si>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</si>
  <si>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</si>
  <si>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</si>
  <si>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</si>
  <si>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</si>
  <si>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</si>
  <si>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</si>
  <si>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</si>
  <si>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</si>
  <si>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</si>
  <si>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</si>
  <si>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</si>
  <si>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</si>
  <si>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</si>
  <si>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</si>
  <si>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</si>
  <si>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</si>
  <si>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</si>
  <si>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</si>
  <si>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</si>
  <si>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</si>
  <si>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</si>
  <si>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</si>
  <si>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</si>
  <si>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</si>
  <si>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</si>
  <si>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</si>
  <si>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</si>
  <si>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</si>
  <si>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</si>
  <si>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</si>
  <si>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</si>
  <si>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</si>
  <si>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</si>
  <si>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</si>
  <si>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</si>
  <si>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</si>
  <si>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</si>
  <si>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</si>
  <si>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</si>
  <si>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</si>
  <si>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</si>
  <si>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</si>
  <si>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</si>
  <si>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</si>
  <si>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</si>
  <si>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</si>
  <si>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</si>
  <si>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</si>
  <si>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</si>
  <si>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</si>
  <si>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</si>
  <si>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</si>
  <si>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</si>
  <si>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</si>
  <si>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</si>
  <si>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</si>
  <si>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</si>
  <si>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</si>
  <si>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</si>
  <si>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</si>
  <si>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</si>
  <si>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</si>
  <si>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</si>
  <si>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</si>
  <si>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</si>
  <si>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</si>
  <si>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</si>
  <si>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</si>
  <si>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</si>
  <si>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</si>
  <si>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</si>
  <si>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</si>
  <si>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</si>
  <si>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</si>
  <si>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</si>
  <si>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</si>
  <si>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</si>
  <si>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</si>
  <si>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</si>
  <si>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</si>
  <si>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</si>
  <si>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</si>
  <si>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</si>
  <si>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</si>
  <si>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</si>
  <si>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</si>
  <si>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</si>
  <si>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</si>
  <si>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</si>
  <si>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</si>
  <si>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</si>
  <si>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</si>
  <si>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</si>
  <si>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</si>
  <si>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</si>
  <si>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</si>
  <si>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</si>
  <si>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</si>
  <si>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</si>
  <si>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</si>
  <si>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</si>
  <si>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</si>
  <si>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</si>
  <si>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</si>
  <si>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</si>
  <si>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</si>
  <si>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</si>
  <si>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</si>
  <si>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</si>
  <si>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</si>
  <si>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</si>
  <si>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</si>
  <si>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</si>
  <si>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</si>
  <si>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</si>
  <si>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</si>
  <si>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</si>
  <si>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</si>
  <si>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</si>
  <si>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</si>
  <si>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</si>
  <si>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</si>
  <si>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</si>
  <si>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</si>
  <si>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</si>
  <si>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</si>
  <si>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</si>
  <si>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</si>
  <si>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</si>
  <si>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</si>
  <si>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</si>
  <si>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</si>
  <si>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</si>
  <si>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</si>
  <si>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</si>
  <si>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</si>
  <si>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</si>
  <si>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</si>
  <si>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</si>
  <si>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</si>
  <si>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</si>
  <si>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</si>
  <si>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</si>
  <si>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</si>
  <si>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</si>
  <si>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</si>
  <si>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</si>
  <si>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</si>
  <si>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</si>
  <si>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</si>
  <si>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</si>
  <si>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</si>
  <si>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</si>
  <si>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</si>
  <si>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</si>
  <si>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</si>
  <si>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</si>
  <si>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</si>
  <si>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</si>
  <si>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</si>
  <si>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</si>
  <si>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</si>
  <si>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</si>
  <si>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</si>
  <si>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</si>
  <si>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</si>
  <si>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</si>
  <si>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</si>
  <si>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</si>
  <si>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</si>
  <si>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</si>
  <si>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</si>
  <si>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</si>
  <si>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</si>
  <si>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</si>
  <si>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</si>
  <si>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</si>
  <si>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</si>
  <si>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</si>
  <si>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</si>
  <si>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</si>
  <si>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</si>
  <si>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</si>
  <si>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</si>
  <si>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</si>
  <si>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</si>
  <si>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</si>
  <si>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</si>
  <si>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</si>
  <si>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</si>
  <si>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</si>
  <si>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</si>
  <si>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</si>
  <si>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</si>
  <si>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</si>
  <si>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</si>
  <si>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</si>
  <si>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</si>
  <si>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</si>
  <si>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</si>
  <si>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</si>
  <si>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</si>
  <si>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</si>
  <si>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</si>
  <si>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</si>
  <si>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</si>
  <si>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</si>
  <si>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</si>
  <si>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</si>
  <si>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</si>
  <si>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</si>
  <si>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</si>
  <si>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</si>
  <si>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</si>
  <si>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</si>
  <si>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</si>
  <si>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</si>
  <si>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</si>
  <si>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</si>
  <si>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</si>
  <si>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</si>
  <si>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</si>
  <si>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</si>
  <si>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</si>
  <si>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</si>
  <si>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</si>
  <si>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</si>
  <si>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</si>
  <si>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</si>
  <si>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</si>
  <si>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</si>
  <si>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</si>
  <si>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</si>
  <si>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</si>
  <si>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</si>
  <si>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</si>
  <si>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</si>
  <si>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</si>
  <si>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</si>
  <si>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</si>
  <si>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</si>
  <si>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</si>
  <si>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</si>
  <si>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</si>
  <si>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</si>
  <si>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</si>
  <si>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</si>
  <si>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</si>
  <si>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</si>
  <si>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</si>
  <si>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</si>
  <si>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</si>
  <si>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</si>
  <si>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</si>
  <si>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</si>
  <si>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</si>
  <si>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</si>
  <si>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</si>
  <si>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</si>
  <si>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</si>
  <si>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</si>
  <si>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</si>
  <si>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</si>
  <si>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</si>
  <si>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</si>
  <si>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</si>
  <si>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</si>
  <si>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</si>
  <si>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</si>
  <si>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</si>
  <si>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</si>
  <si>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</si>
  <si>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</si>
  <si>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</si>
  <si>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</si>
  <si>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</si>
  <si>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</si>
  <si>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</si>
  <si>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</si>
  <si>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</si>
  <si>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</si>
  <si>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</si>
  <si>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</si>
  <si>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</si>
  <si>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</si>
  <si>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</si>
  <si>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</si>
  <si>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</si>
  <si>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</si>
  <si>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</si>
  <si>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</si>
  <si>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</si>
  <si>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</si>
  <si>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</si>
  <si>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</si>
  <si>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</si>
  <si>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</si>
  <si>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</si>
  <si>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</si>
  <si>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</si>
  <si>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</si>
  <si>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</si>
  <si>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</si>
  <si>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</si>
  <si>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</si>
  <si>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</si>
  <si>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</si>
  <si>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</si>
  <si>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</si>
  <si>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</si>
  <si>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</si>
  <si>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</si>
  <si>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</si>
  <si>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</si>
  <si>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</si>
  <si>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</si>
  <si>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</si>
  <si>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</si>
  <si>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</si>
  <si>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</si>
  <si>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</si>
  <si>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</si>
  <si>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</si>
  <si>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</si>
  <si>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</si>
  <si>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</si>
  <si>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</si>
  <si>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</si>
  <si>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</si>
  <si>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</si>
  <si>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</si>
  <si>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</si>
  <si>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</si>
  <si>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</si>
  <si>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</si>
  <si>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</si>
  <si>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</si>
  <si>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</si>
  <si>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</si>
  <si>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</si>
  <si>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</si>
  <si>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</si>
  <si>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</si>
  <si>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</si>
  <si>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</si>
  <si>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</si>
  <si>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</si>
  <si>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</si>
  <si>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</si>
  <si>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</si>
  <si>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</si>
  <si>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</si>
  <si>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</si>
  <si>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</si>
  <si>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</si>
  <si>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</si>
  <si>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</si>
  <si>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</si>
  <si>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</si>
  <si>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</si>
  <si>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</si>
  <si>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</si>
  <si>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</si>
  <si>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</si>
  <si>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</si>
  <si>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</si>
  <si>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</si>
  <si>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</si>
  <si>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</si>
  <si>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</si>
  <si>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</si>
  <si>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</si>
  <si>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</si>
  <si>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</si>
  <si>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</si>
  <si>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</si>
  <si>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</si>
  <si>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</si>
  <si>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</si>
  <si>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</si>
  <si>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</si>
  <si>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</si>
  <si>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</si>
  <si>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</si>
  <si>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</si>
  <si>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</si>
  <si>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</si>
  <si>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</si>
  <si>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</si>
  <si>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</si>
  <si>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</si>
  <si>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</si>
  <si>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</si>
  <si>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</si>
  <si>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</si>
  <si>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</si>
  <si>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</si>
  <si>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</si>
  <si>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</si>
  <si>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</si>
  <si>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</si>
  <si>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</si>
  <si>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</si>
  <si>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</si>
  <si>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</si>
  <si>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</si>
  <si>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</si>
  <si>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</si>
  <si>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</si>
  <si>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</si>
  <si>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</si>
  <si>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</si>
  <si>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</si>
  <si>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</si>
  <si>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</si>
  <si>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</si>
  <si>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</si>
  <si>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</si>
  <si>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</si>
  <si>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</si>
  <si>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</si>
  <si>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</si>
  <si>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</si>
  <si>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</si>
  <si>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</si>
  <si>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</si>
  <si>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</si>
  <si>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</si>
  <si>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</si>
  <si>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</si>
  <si>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</si>
  <si>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</si>
  <si>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</si>
  <si>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</si>
  <si>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</si>
  <si>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</si>
  <si>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</si>
  <si>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</si>
  <si>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</si>
  <si>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</si>
  <si>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</si>
  <si>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</si>
  <si>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</si>
  <si>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</si>
  <si>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</si>
  <si>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</si>
  <si>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</si>
  <si>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</si>
  <si>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</si>
  <si>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</si>
  <si>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</si>
  <si>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</si>
  <si>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</si>
  <si>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</si>
  <si>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</si>
  <si>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</si>
  <si>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</si>
  <si>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</si>
  <si>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</si>
  <si>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</si>
  <si>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</si>
  <si>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</si>
  <si>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</si>
  <si>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</si>
  <si>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</si>
  <si>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</si>
  <si>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</si>
  <si>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</si>
  <si>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</si>
  <si>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</si>
  <si>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</si>
  <si>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</si>
  <si>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</si>
  <si>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</si>
  <si>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</si>
  <si>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</si>
  <si>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</si>
  <si>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</si>
  <si>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</si>
  <si>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</si>
  <si>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</si>
  <si>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</si>
  <si>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</si>
  <si>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</si>
  <si>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</si>
  <si>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</si>
  <si>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</si>
  <si>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</si>
  <si>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</si>
  <si>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</si>
  <si>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</si>
  <si>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</si>
  <si>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</si>
  <si>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</si>
  <si>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</si>
  <si>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</si>
  <si>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</si>
  <si>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</si>
  <si>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</si>
  <si>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</si>
  <si>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</si>
  <si>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</si>
  <si>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</si>
  <si>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</si>
  <si>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</si>
  <si>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</si>
  <si>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</si>
  <si>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</si>
  <si>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</si>
  <si>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</si>
  <si>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</si>
  <si>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</si>
  <si>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</si>
  <si>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</si>
  <si>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</si>
  <si>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</si>
  <si>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</si>
  <si>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</si>
  <si>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</si>
  <si>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</si>
  <si>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</si>
  <si>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</si>
  <si>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</si>
  <si>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</si>
  <si>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</si>
  <si>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</si>
  <si>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</si>
  <si>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</si>
  <si>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</si>
  <si>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</si>
  <si>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</si>
  <si>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</si>
  <si>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</si>
  <si>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</si>
  <si>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</si>
  <si>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</si>
  <si>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</si>
  <si>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</si>
  <si>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</si>
  <si>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</si>
  <si>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</si>
  <si>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</si>
  <si>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</si>
  <si>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</si>
  <si>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</si>
  <si>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</si>
  <si>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</si>
  <si>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</si>
  <si>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</si>
  <si>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</si>
  <si>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</si>
  <si>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</si>
  <si>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</si>
  <si>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</si>
  <si>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</si>
  <si>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</si>
  <si>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</si>
  <si>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</si>
  <si>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</si>
  <si>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</si>
  <si>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</si>
  <si>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</si>
  <si>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</si>
  <si>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</si>
  <si>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</si>
  <si>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</si>
  <si>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</si>
  <si>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</si>
  <si>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</si>
  <si>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</si>
  <si>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</si>
  <si>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</si>
  <si>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</si>
  <si>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</si>
  <si>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</si>
  <si>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</si>
  <si>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</si>
  <si>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</si>
  <si>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</si>
  <si>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</si>
  <si>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</si>
  <si>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</si>
  <si>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</si>
  <si>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</si>
  <si>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</si>
  <si>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</si>
  <si>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</si>
  <si>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</si>
  <si>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</si>
  <si>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</si>
  <si>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</si>
  <si>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</si>
  <si>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</si>
  <si>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</si>
  <si>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</si>
  <si>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</si>
  <si>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</si>
  <si>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</si>
  <si>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</si>
  <si>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</si>
  <si>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</si>
  <si>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</si>
  <si>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</si>
  <si>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</si>
  <si>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</si>
  <si>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</si>
  <si>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</si>
  <si>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</si>
  <si>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</si>
  <si>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</si>
  <si>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</si>
  <si>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</si>
  <si>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</si>
  <si>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</si>
  <si>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</si>
  <si>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</si>
  <si>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</si>
  <si>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</si>
  <si>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</si>
  <si>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</si>
  <si>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</si>
  <si>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</si>
  <si>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</si>
  <si>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</si>
  <si>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</si>
  <si>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</si>
  <si>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</si>
  <si>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</si>
  <si>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</si>
  <si>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</si>
  <si>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</si>
  <si>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</si>
  <si>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</si>
  <si>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</si>
  <si>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</si>
  <si>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</si>
  <si>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</si>
  <si>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</si>
  <si>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</si>
  <si>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</si>
  <si>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</si>
  <si>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</si>
  <si>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</si>
  <si>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</si>
  <si>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</si>
  <si>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</si>
  <si>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</si>
  <si>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</si>
  <si>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</si>
  <si>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</si>
  <si>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</si>
  <si>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</si>
  <si>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</si>
  <si>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</si>
  <si>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</si>
  <si>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</si>
  <si>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</si>
  <si>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</si>
  <si>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</si>
  <si>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</si>
  <si>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</si>
  <si>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</si>
  <si>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</si>
  <si>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</si>
  <si>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</si>
  <si>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</si>
  <si>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</si>
  <si>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</si>
  <si>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</si>
  <si>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</si>
  <si>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</si>
  <si>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</si>
  <si>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</si>
  <si>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</si>
  <si>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</si>
  <si>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</si>
  <si>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</si>
  <si>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</si>
  <si>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</si>
  <si>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</si>
  <si>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</si>
  <si>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</si>
  <si>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</si>
  <si>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</si>
  <si>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</si>
  <si>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</si>
  <si>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</si>
  <si>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</si>
  <si>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</si>
  <si>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</si>
  <si>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</si>
  <si>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</si>
  <si>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</si>
  <si>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</si>
  <si>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</si>
  <si>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</si>
  <si>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</si>
  <si>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</si>
  <si>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</si>
  <si>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</si>
  <si>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</si>
  <si>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</si>
  <si>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</si>
  <si>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</si>
  <si>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</si>
  <si>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</si>
  <si>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</si>
  <si>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</si>
  <si>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</si>
  <si>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</si>
  <si>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</si>
  <si>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</si>
  <si>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</si>
  <si>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</si>
  <si>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</si>
  <si>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</si>
  <si>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</si>
  <si>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</si>
  <si>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</si>
  <si>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</si>
  <si>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</si>
  <si>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</si>
  <si>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</si>
  <si>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</si>
  <si>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</si>
  <si>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</si>
  <si>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</si>
  <si>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</si>
  <si>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</si>
  <si>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</si>
  <si>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</si>
  <si>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</si>
  <si>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</si>
  <si>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</si>
  <si>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</si>
  <si>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</si>
  <si>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</si>
  <si>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</si>
  <si>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</si>
  <si>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</si>
  <si>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</si>
  <si>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</si>
  <si>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</si>
  <si>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</si>
  <si>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</si>
  <si>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</si>
  <si>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</si>
  <si>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</si>
  <si>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</si>
  <si>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</si>
  <si>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</si>
  <si>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</si>
  <si>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</si>
  <si>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</si>
  <si>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</si>
  <si>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</si>
  <si>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</si>
  <si>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</si>
  <si>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</si>
  <si>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</si>
  <si>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</si>
  <si>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</si>
  <si>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</si>
  <si>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</si>
  <si>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</si>
  <si>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</si>
  <si>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</si>
  <si>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</si>
  <si>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</si>
  <si>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</si>
  <si>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</si>
  <si>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</si>
  <si>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</si>
  <si>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</si>
  <si>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</si>
  <si>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</si>
  <si>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</si>
  <si>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</si>
  <si>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</si>
  <si>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</si>
  <si>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</si>
  <si>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</si>
  <si>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</si>
  <si>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</si>
  <si>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</si>
  <si>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</si>
  <si>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</si>
  <si>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</si>
  <si>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</si>
  <si>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</si>
  <si>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</si>
  <si>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</si>
  <si>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</si>
  <si>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</si>
  <si>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</si>
  <si>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</si>
  <si>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</si>
  <si>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</si>
  <si>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</si>
  <si>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</si>
  <si>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</si>
  <si>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</si>
  <si>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</si>
  <si>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</si>
  <si>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</si>
  <si>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</si>
  <si>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</si>
  <si>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</si>
  <si>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</si>
  <si>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</si>
  <si>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</si>
  <si>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</si>
  <si>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</si>
  <si>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</si>
  <si>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</si>
  <si>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</si>
  <si>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</si>
  <si>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</si>
  <si>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</si>
  <si>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</si>
  <si>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</si>
  <si>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</si>
  <si>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</si>
  <si>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</si>
  <si>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</si>
  <si>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</si>
  <si>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</si>
  <si>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</si>
  <si>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</si>
  <si>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</si>
  <si>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</si>
  <si>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</si>
  <si>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</si>
  <si>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</si>
  <si>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</si>
  <si>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</si>
  <si>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</si>
  <si>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</si>
  <si>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</si>
  <si>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</si>
  <si>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</si>
  <si>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</si>
  <si>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</si>
  <si>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</si>
  <si>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</si>
  <si>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</si>
  <si>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</si>
  <si>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</si>
  <si>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</si>
  <si>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</si>
  <si>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</si>
  <si>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</si>
  <si>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</si>
  <si>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</si>
  <si>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</si>
  <si>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</si>
  <si>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</si>
  <si>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</si>
  <si>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</si>
  <si>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</si>
  <si>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</si>
  <si>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</si>
  <si>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</si>
  <si>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</si>
  <si>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</si>
  <si>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</si>
  <si>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</si>
  <si>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</si>
  <si>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</si>
  <si>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</si>
  <si>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</si>
  <si>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</si>
  <si>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</si>
  <si>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</si>
  <si>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</si>
  <si>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</si>
  <si>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</si>
  <si>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</si>
  <si>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</si>
  <si>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</si>
  <si>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</si>
  <si>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</si>
  <si>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</si>
  <si>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</si>
  <si>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</si>
  <si>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</si>
  <si>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</si>
  <si>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</si>
  <si>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</si>
  <si>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</si>
  <si>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</si>
  <si>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</si>
  <si>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</si>
  <si>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</si>
  <si>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</si>
  <si>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</si>
  <si>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</si>
  <si>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</si>
  <si>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</si>
  <si>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</si>
  <si>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</si>
  <si>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</si>
  <si>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</si>
  <si>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</si>
  <si>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</si>
  <si>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</si>
  <si>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</si>
  <si>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</si>
  <si>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</si>
  <si>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</si>
  <si>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</si>
  <si>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</si>
  <si>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</si>
  <si>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</si>
  <si>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</si>
  <si>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</si>
  <si>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</si>
  <si>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</si>
  <si>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</si>
  <si>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</si>
  <si>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</si>
  <si>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</si>
  <si>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</si>
  <si>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</si>
  <si>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</si>
  <si>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</si>
  <si>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</si>
  <si>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</si>
  <si>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</si>
  <si>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</si>
  <si>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</si>
  <si>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</si>
  <si>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</si>
  <si>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</si>
  <si>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</si>
  <si>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</si>
  <si>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</si>
  <si>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</si>
  <si>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</si>
  <si>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</si>
  <si>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</si>
  <si>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</si>
  <si>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</si>
  <si>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</si>
  <si>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</si>
  <si>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</si>
  <si>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</si>
  <si>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</si>
  <si>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</si>
  <si>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</si>
  <si>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</si>
  <si>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</si>
  <si>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</si>
  <si>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</si>
  <si>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</si>
  <si>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</si>
  <si>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</si>
  <si>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</si>
  <si>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</si>
  <si>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</si>
  <si>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</si>
  <si>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</si>
  <si>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</si>
  <si>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</si>
  <si>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</si>
  <si>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</si>
  <si>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</si>
  <si>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</si>
  <si>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</si>
  <si>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</si>
  <si>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</si>
  <si>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</si>
  <si>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</si>
  <si>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</si>
  <si>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</si>
  <si>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</si>
  <si>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</si>
  <si>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</si>
  <si>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</si>
  <si>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</si>
  <si>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</si>
  <si>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</si>
  <si>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</si>
  <si>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</si>
  <si>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</si>
  <si>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</si>
  <si>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</si>
  <si>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</si>
  <si>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</si>
  <si>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</si>
  <si>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</si>
  <si>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</si>
  <si>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</si>
  <si>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</si>
  <si>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</si>
  <si>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</si>
  <si>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</si>
  <si>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</si>
  <si>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</si>
  <si>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</si>
  <si>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</si>
  <si>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</si>
  <si>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</si>
  <si>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</si>
  <si>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</si>
  <si>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</si>
  <si>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</si>
  <si>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</si>
  <si>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</si>
  <si>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</si>
  <si>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</si>
  <si>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</si>
  <si>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</si>
  <si>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</si>
  <si>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</si>
  <si>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</si>
  <si>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</si>
  <si>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</si>
  <si>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</si>
  <si>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</si>
  <si>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</si>
  <si>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</si>
  <si>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</si>
  <si>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</si>
  <si>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</si>
  <si>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</si>
  <si>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</si>
  <si>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</si>
  <si>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</si>
  <si>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</si>
  <si>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</si>
  <si>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</si>
  <si>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</si>
  <si>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</si>
  <si>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</si>
  <si>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</si>
  <si>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</si>
  <si>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</si>
  <si>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</si>
  <si>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</si>
  <si>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</si>
  <si>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</si>
  <si>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</si>
  <si>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</si>
  <si>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</si>
  <si>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</si>
  <si>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</si>
  <si>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</si>
  <si>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</si>
  <si>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</si>
  <si>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</si>
  <si>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</si>
  <si>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</si>
  <si>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</si>
  <si>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</si>
  <si>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</si>
  <si>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</si>
  <si>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</si>
  <si>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</si>
  <si>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</si>
  <si>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</si>
  <si>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</si>
  <si>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</si>
  <si>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</si>
  <si>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</si>
  <si>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</si>
  <si>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</si>
  <si>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</si>
  <si>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</si>
  <si>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</si>
  <si>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</si>
  <si>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</si>
  <si>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</si>
  <si>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</si>
  <si>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</si>
  <si>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</si>
  <si>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</si>
  <si>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</si>
  <si>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</si>
  <si>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</si>
  <si>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</si>
  <si>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</si>
  <si>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</si>
  <si>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</si>
  <si>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</si>
  <si>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</si>
  <si>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</si>
  <si>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</si>
  <si>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</si>
  <si>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</si>
  <si>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</si>
  <si>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</si>
  <si>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</si>
  <si>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</si>
  <si>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</si>
  <si>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</si>
  <si>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</si>
  <si>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</si>
  <si>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</si>
  <si>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</si>
  <si>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</si>
  <si>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</si>
  <si>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</si>
  <si>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</si>
  <si>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</si>
  <si>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</si>
  <si>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</si>
  <si>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</si>
  <si>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</si>
  <si>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</si>
  <si>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</si>
  <si>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</si>
  <si>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</si>
  <si>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</si>
  <si>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</si>
  <si>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</si>
  <si>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</si>
  <si>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</si>
  <si>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</si>
  <si>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</si>
  <si>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</si>
  <si>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</si>
  <si>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</si>
  <si>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</si>
  <si>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</si>
  <si>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</si>
  <si>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</si>
  <si>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</si>
  <si>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</si>
  <si>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</si>
  <si>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</si>
  <si>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</si>
  <si>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</si>
  <si>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</si>
  <si>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</si>
  <si>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</si>
  <si>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</si>
  <si>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</si>
  <si>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</si>
  <si>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</si>
  <si>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</si>
  <si>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</si>
  <si>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</si>
  <si>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</si>
  <si>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</si>
  <si>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</si>
  <si>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</si>
  <si>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</si>
  <si>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</si>
  <si>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</si>
  <si>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</si>
  <si>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</si>
  <si>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</si>
  <si>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</si>
  <si>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</si>
  <si>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</si>
  <si>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</si>
  <si>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</si>
  <si>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</si>
  <si>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</si>
  <si>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</si>
  <si>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</si>
  <si>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</si>
  <si>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</si>
  <si>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</si>
  <si>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</si>
  <si>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</si>
  <si>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</si>
  <si>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</si>
  <si>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</si>
  <si>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</si>
  <si>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</si>
  <si>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</si>
  <si>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</si>
  <si>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</si>
  <si>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</si>
  <si>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</si>
  <si>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</si>
  <si>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</si>
  <si>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</si>
  <si>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</si>
  <si>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</si>
  <si>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</si>
  <si>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</si>
  <si>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</si>
  <si>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</si>
  <si>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</si>
  <si>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</si>
  <si>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</si>
  <si>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</si>
  <si>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</si>
  <si>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</si>
  <si>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</si>
  <si>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</si>
  <si>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</si>
  <si>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</si>
  <si>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</si>
  <si>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</si>
  <si>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</si>
  <si>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</si>
  <si>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</si>
  <si>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</si>
  <si>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</si>
  <si>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</si>
  <si>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</si>
  <si>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</si>
  <si>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</si>
  <si>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</si>
  <si>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</si>
  <si>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</si>
  <si>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</si>
  <si>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</si>
  <si>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</si>
  <si>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</si>
  <si>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</si>
  <si>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</si>
  <si>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</si>
  <si>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</si>
  <si>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</si>
  <si>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</si>
  <si>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</si>
  <si>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</si>
  <si>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</si>
  <si>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</si>
  <si>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</si>
  <si>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</si>
  <si>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</si>
  <si>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</si>
  <si>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</si>
  <si>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</si>
  <si>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</si>
  <si>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</si>
  <si>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</si>
  <si>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</si>
  <si>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</si>
  <si>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</si>
  <si>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</si>
  <si>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</si>
  <si>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</si>
  <si>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</si>
  <si>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</si>
  <si>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</si>
  <si>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</si>
  <si>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</si>
  <si>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</si>
  <si>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</si>
  <si>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</si>
  <si>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</si>
  <si>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</si>
  <si>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</si>
  <si>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</si>
  <si>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</si>
  <si>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</si>
  <si>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</si>
  <si>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</si>
  <si>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</si>
  <si>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</si>
  <si>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</si>
  <si>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</si>
  <si>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</si>
  <si>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</si>
  <si>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</si>
  <si>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</si>
  <si>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</si>
  <si>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</si>
  <si>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</si>
  <si>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</si>
  <si>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</si>
  <si>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</si>
  <si>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</si>
  <si>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</si>
  <si>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</si>
  <si>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</si>
  <si>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</si>
  <si>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</si>
  <si>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</si>
  <si>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</si>
  <si>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</si>
  <si>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</si>
  <si>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</si>
  <si>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</si>
  <si>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</si>
  <si>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</si>
  <si>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</si>
  <si>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</si>
  <si>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</si>
  <si>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</si>
  <si>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</si>
  <si>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</si>
  <si>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</si>
  <si>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</si>
  <si>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</si>
  <si>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</si>
  <si>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</si>
  <si>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</si>
  <si>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</si>
  <si>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</si>
  <si>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</si>
  <si>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</si>
  <si>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</si>
  <si>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</si>
  <si>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</si>
  <si>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</si>
  <si>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</si>
  <si>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</si>
  <si>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</si>
  <si>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</si>
  <si>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</si>
  <si>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</si>
  <si>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</si>
  <si>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</si>
  <si>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</si>
  <si>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</si>
  <si>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</si>
  <si>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</si>
  <si>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</si>
  <si>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</si>
  <si>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</si>
  <si>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</si>
  <si>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</si>
  <si>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</si>
  <si>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</si>
  <si>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</si>
  <si>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</si>
  <si>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</si>
  <si>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</si>
  <si>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</si>
  <si>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</si>
  <si>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</si>
  <si>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</si>
  <si>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</si>
  <si>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</si>
  <si>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</si>
  <si>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</si>
  <si>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</si>
  <si>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</si>
  <si>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</si>
  <si>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</si>
  <si>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</si>
  <si>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</si>
  <si>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</si>
  <si>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</si>
  <si>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</si>
  <si>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</si>
  <si>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</si>
  <si>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</si>
  <si>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</si>
  <si>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</si>
  <si>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</si>
  <si>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</si>
  <si>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</si>
  <si>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</si>
  <si>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</si>
  <si>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</si>
  <si>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</si>
  <si>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</si>
  <si>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</si>
  <si>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</si>
  <si>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</si>
  <si>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</si>
  <si>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</si>
  <si>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</si>
  <si>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</si>
  <si>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</si>
  <si>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</si>
  <si>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</si>
  <si>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</si>
  <si>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</si>
  <si>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</si>
  <si>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</si>
  <si>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</si>
  <si>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</si>
  <si>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</si>
  <si>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</si>
  <si>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</si>
  <si>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</si>
  <si>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</si>
  <si>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</si>
  <si>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</si>
  <si>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</si>
  <si>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</si>
  <si>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</si>
  <si>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</si>
  <si>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</si>
  <si>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</si>
  <si>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</si>
  <si>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</si>
  <si>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</si>
  <si>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</si>
  <si>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</si>
  <si>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</si>
  <si>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</si>
  <si>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</si>
  <si>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</si>
  <si>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</si>
  <si>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</si>
  <si>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</si>
  <si>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</si>
  <si>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</si>
  <si>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</si>
  <si>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</si>
  <si>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</si>
  <si>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</si>
  <si>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</si>
  <si>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</si>
  <si>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</si>
  <si>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</si>
  <si>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</si>
  <si>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</si>
  <si>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</si>
  <si>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</si>
  <si>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</si>
  <si>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</si>
  <si>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</si>
  <si>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</si>
  <si>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</si>
  <si>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</si>
  <si>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</si>
  <si>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</si>
  <si>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</si>
  <si>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</si>
  <si>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</si>
  <si>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</si>
  <si>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</si>
  <si>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</si>
  <si>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</si>
  <si>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</si>
  <si>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</si>
  <si>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</si>
  <si>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</si>
  <si>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</si>
  <si>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</si>
  <si>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</si>
  <si>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</si>
  <si>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</si>
  <si>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</si>
  <si>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</si>
  <si>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</si>
  <si>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</si>
  <si>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</si>
  <si>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</si>
  <si>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</si>
  <si>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</si>
  <si>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</si>
  <si>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</si>
  <si>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</si>
  <si>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</si>
  <si>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</si>
  <si>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</si>
  <si>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</si>
  <si>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</si>
  <si>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</si>
  <si>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</si>
  <si>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</si>
  <si>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</si>
  <si>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</si>
  <si>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</si>
  <si>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</si>
  <si>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</si>
  <si>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</si>
  <si>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</si>
  <si>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</si>
  <si>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</si>
  <si>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</si>
  <si>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</si>
  <si>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</si>
  <si>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</si>
  <si>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</si>
  <si>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</si>
  <si>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</si>
  <si>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</si>
  <si>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</si>
  <si>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</si>
  <si>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</si>
  <si>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</si>
  <si>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</si>
  <si>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</si>
  <si>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</si>
  <si>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</si>
  <si>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</si>
  <si>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</si>
  <si>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</si>
  <si>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</si>
  <si>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</si>
  <si>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</si>
  <si>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</si>
  <si>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</si>
  <si>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</si>
  <si>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</si>
  <si>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</si>
  <si>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</si>
  <si>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</si>
  <si>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</si>
  <si>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</si>
  <si>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</si>
  <si>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</si>
  <si>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</si>
  <si>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</si>
  <si>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</si>
  <si>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</si>
  <si>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</si>
  <si>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</si>
  <si>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</si>
  <si>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</si>
  <si>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</si>
  <si>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</si>
  <si>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</si>
  <si>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</si>
  <si>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</si>
  <si>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</si>
  <si>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</si>
  <si>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</si>
  <si>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</si>
  <si>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</si>
  <si>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</si>
  <si>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</si>
  <si>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</si>
  <si>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</si>
  <si>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</si>
  <si>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</si>
  <si>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</si>
  <si>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</si>
  <si>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</si>
  <si>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</si>
  <si>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</si>
  <si>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</si>
  <si>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</si>
  <si>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</si>
  <si>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</si>
  <si>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</si>
  <si>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</si>
  <si>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</si>
  <si>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</si>
  <si>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</si>
  <si>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</si>
  <si>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</si>
  <si>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</si>
  <si>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</si>
  <si>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</si>
  <si>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</si>
  <si>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</si>
  <si>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</si>
  <si>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</si>
  <si>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</si>
  <si>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</si>
  <si>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</si>
  <si>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</si>
  <si>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</si>
  <si>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</si>
  <si>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</si>
  <si>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</si>
  <si>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</si>
  <si>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</si>
  <si>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</si>
  <si>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</si>
  <si>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</si>
  <si>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</si>
  <si>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</si>
  <si>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</si>
  <si>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</si>
  <si>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</si>
  <si>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</si>
  <si>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</si>
  <si>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</si>
  <si>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</si>
  <si>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</si>
  <si>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</si>
  <si>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</si>
  <si>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</si>
  <si>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</si>
  <si>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</si>
  <si>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</si>
  <si>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</si>
  <si>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</si>
  <si>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</si>
  <si>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</si>
  <si>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</si>
  <si>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</si>
  <si>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</si>
  <si>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</si>
  <si>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</si>
  <si>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</si>
  <si>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</si>
  <si>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</si>
  <si>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</si>
  <si>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</si>
  <si>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</si>
  <si>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</si>
  <si>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</si>
  <si>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</si>
  <si>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</si>
  <si>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</si>
  <si>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</si>
  <si>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</si>
  <si>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</si>
  <si>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</si>
  <si>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</si>
  <si>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</si>
  <si>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</si>
  <si>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</si>
  <si>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</si>
  <si>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</si>
  <si>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</si>
  <si>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</si>
  <si>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</si>
  <si>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</si>
  <si>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</si>
  <si>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</si>
  <si>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</si>
  <si>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</si>
  <si>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</si>
  <si>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</si>
  <si>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</si>
  <si>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</si>
  <si>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</si>
  <si>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</si>
  <si>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</si>
  <si>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</si>
  <si>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</si>
  <si>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</si>
  <si>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</si>
  <si>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</si>
  <si>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</si>
  <si>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</si>
  <si>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</si>
  <si>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</si>
  <si>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</si>
  <si>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</si>
  <si>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</si>
  <si>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</si>
  <si>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</si>
  <si>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</si>
  <si>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</si>
  <si>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</si>
  <si>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</si>
  <si>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</si>
  <si>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</si>
  <si>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</si>
  <si>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</si>
  <si>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</si>
  <si>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</si>
  <si>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</si>
  <si>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</si>
  <si>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</si>
  <si>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</si>
  <si>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</si>
  <si>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</si>
  <si>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</si>
  <si>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</si>
  <si>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</si>
  <si>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</si>
  <si>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</si>
  <si>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</si>
  <si>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</si>
  <si>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</si>
  <si>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</si>
  <si>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</si>
  <si>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</si>
  <si>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</si>
  <si>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</si>
  <si>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</si>
  <si>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</si>
  <si>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</si>
  <si>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</si>
  <si>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</si>
  <si>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</si>
  <si>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</si>
  <si>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</si>
  <si>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</si>
  <si>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</si>
  <si>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</si>
  <si>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</si>
  <si>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</si>
  <si>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</si>
  <si>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</si>
  <si>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</si>
  <si>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</si>
  <si>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</si>
  <si>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</si>
  <si>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</si>
  <si>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</si>
  <si>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</si>
  <si>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</si>
  <si>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</si>
  <si>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</si>
  <si>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</si>
  <si>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</si>
  <si>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</si>
  <si>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</si>
  <si>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</si>
  <si>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</si>
  <si>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</si>
  <si>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</si>
  <si>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</si>
  <si>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</si>
  <si>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</si>
  <si>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</si>
  <si>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</si>
  <si>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</si>
  <si>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</si>
  <si>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</si>
  <si>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</si>
  <si>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</si>
  <si>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</si>
  <si>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</si>
  <si>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</si>
  <si>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</si>
  <si>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</si>
  <si>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</si>
  <si>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</si>
  <si>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</si>
  <si>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</si>
  <si>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</si>
  <si>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</si>
  <si>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</si>
  <si>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</si>
  <si>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</si>
  <si>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</si>
  <si>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</si>
  <si>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</si>
  <si>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</si>
  <si>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</si>
  <si>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</si>
  <si>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</si>
  <si>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</si>
  <si>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</si>
  <si>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</si>
  <si>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</si>
  <si>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</si>
  <si>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</si>
  <si>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</si>
  <si>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</si>
  <si>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</si>
  <si>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</si>
  <si>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</si>
  <si>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</si>
  <si>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</si>
  <si>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</si>
  <si>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</si>
  <si>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</si>
  <si>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</si>
  <si>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</si>
  <si>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</si>
  <si>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</si>
  <si>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</si>
  <si>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</si>
  <si>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</si>
  <si>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</si>
  <si>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</si>
  <si>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</si>
  <si>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</si>
  <si>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</si>
  <si>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</si>
  <si>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</si>
  <si>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</si>
  <si>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</si>
  <si>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</si>
  <si>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</si>
  <si>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</si>
  <si>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</si>
  <si>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</si>
  <si>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</si>
  <si>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</si>
  <si>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</si>
  <si>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</si>
  <si>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</si>
  <si>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</si>
  <si>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</si>
  <si>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</si>
  <si>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</si>
  <si>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</si>
  <si>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</si>
  <si>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</si>
  <si>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</si>
  <si>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</si>
  <si>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</si>
  <si>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</si>
  <si>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</si>
  <si>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</si>
  <si>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</si>
  <si>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</si>
  <si>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</si>
  <si>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</si>
  <si>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</si>
  <si>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</si>
  <si>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</si>
  <si>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</si>
  <si>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</si>
  <si>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</si>
  <si>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</si>
  <si>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</si>
  <si>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</si>
  <si>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</si>
  <si>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</si>
  <si>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</si>
  <si>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</si>
  <si>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</si>
  <si>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</si>
  <si>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</si>
  <si>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</si>
  <si>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</si>
  <si>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</si>
  <si>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</si>
  <si>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</si>
  <si>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</si>
  <si>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</si>
  <si>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</si>
  <si>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</si>
  <si>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</si>
  <si>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</si>
  <si>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</si>
  <si>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</si>
  <si>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</si>
  <si>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</si>
  <si>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</si>
  <si>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</si>
  <si>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</si>
  <si>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</si>
  <si>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</si>
  <si>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</si>
  <si>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</si>
  <si>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</si>
  <si>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</si>
  <si>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</si>
  <si>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</si>
  <si>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</si>
  <si>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</si>
  <si>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</si>
  <si>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</si>
  <si>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</si>
  <si>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</si>
  <si>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</si>
  <si>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</si>
  <si>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</si>
  <si>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</si>
  <si>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</si>
  <si>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</si>
  <si>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</si>
  <si>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</si>
  <si>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</si>
  <si>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</si>
  <si>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</si>
  <si>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</si>
  <si>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</si>
  <si>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</si>
  <si>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</si>
  <si>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</si>
  <si>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</si>
  <si>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</si>
  <si>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</si>
  <si>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</si>
  <si>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</si>
  <si>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</si>
  <si>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</si>
  <si>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</si>
  <si>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</si>
  <si>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</si>
  <si>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</si>
  <si>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</si>
  <si>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</si>
  <si>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</si>
  <si>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</si>
  <si>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</si>
  <si>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</si>
  <si>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</si>
  <si>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</si>
  <si>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</si>
  <si>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</si>
  <si>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</si>
  <si>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</si>
  <si>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</si>
  <si>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</si>
  <si>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</si>
  <si>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</si>
  <si>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</si>
  <si>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</si>
  <si>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</si>
  <si>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</si>
  <si>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</si>
  <si>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</si>
  <si>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</si>
  <si>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</si>
  <si>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</si>
  <si>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</si>
  <si>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</si>
  <si>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</si>
  <si>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</si>
  <si>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</si>
  <si>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</si>
  <si>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</si>
  <si>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</si>
  <si>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</si>
  <si>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</si>
  <si>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</si>
  <si>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</si>
  <si>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</si>
  <si>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</si>
  <si>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</si>
  <si>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</si>
  <si>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</si>
  <si>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</si>
  <si>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</si>
  <si>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</si>
  <si>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</si>
  <si>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</si>
  <si>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</si>
  <si>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</si>
  <si>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</si>
  <si>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</si>
  <si>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</si>
  <si>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</si>
  <si>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</si>
  <si>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</si>
  <si>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</si>
  <si>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</si>
  <si>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</si>
  <si>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</si>
  <si>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</si>
  <si>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</si>
  <si>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</si>
  <si>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</si>
  <si>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</si>
  <si>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</si>
  <si>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</si>
  <si>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</si>
  <si>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</si>
  <si>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</si>
  <si>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</si>
  <si>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</si>
  <si>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</si>
  <si>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</si>
  <si>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</si>
  <si>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</si>
  <si>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</si>
  <si>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</si>
  <si>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</si>
  <si>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</si>
  <si>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</si>
  <si>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</si>
  <si>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</si>
  <si>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</si>
  <si>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</si>
  <si>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</si>
  <si>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</si>
  <si>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</si>
  <si>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</si>
  <si>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</si>
  <si>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</si>
  <si>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</si>
  <si>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</si>
  <si>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</si>
  <si>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</si>
  <si>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</si>
  <si>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</si>
  <si>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</si>
  <si>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</si>
  <si>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</si>
  <si>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</si>
  <si>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</si>
  <si>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</si>
  <si>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</si>
  <si>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</si>
  <si>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</si>
  <si>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</si>
  <si>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</si>
  <si>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</si>
  <si>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</si>
  <si>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</si>
  <si>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</si>
  <si>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</si>
  <si>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</si>
  <si>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</si>
  <si>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</si>
  <si>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</si>
  <si>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</si>
  <si>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</si>
  <si>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</si>
  <si>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</si>
  <si>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</si>
  <si>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</si>
  <si>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</si>
  <si>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</si>
  <si>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</si>
  <si>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</si>
  <si>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</si>
  <si>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</si>
  <si>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</si>
  <si>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</si>
  <si>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</si>
  <si>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</si>
  <si>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</si>
  <si>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</si>
  <si>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</si>
  <si>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</si>
  <si>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</si>
  <si>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</si>
  <si>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</si>
  <si>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</si>
  <si>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</si>
  <si>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</si>
  <si>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</si>
  <si>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</si>
  <si>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</si>
  <si>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</si>
  <si>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</si>
  <si>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</si>
  <si>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</si>
  <si>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</si>
  <si>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</si>
  <si>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</si>
  <si>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</si>
  <si>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</si>
  <si>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</si>
  <si>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</si>
  <si>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</si>
  <si>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</si>
  <si>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</si>
  <si>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</si>
  <si>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</si>
  <si>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</si>
  <si>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</si>
  <si>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</si>
  <si>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</si>
  <si>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</si>
  <si>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</si>
  <si>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</si>
  <si>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</si>
  <si>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</si>
  <si>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</si>
  <si>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</si>
  <si>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</si>
  <si>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</si>
  <si>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</si>
  <si>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</si>
  <si>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</si>
  <si>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</si>
  <si>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</si>
  <si>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</si>
  <si>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</si>
  <si>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</si>
  <si>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</si>
  <si>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</si>
  <si>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</si>
  <si>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</si>
  <si>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</si>
  <si>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</si>
  <si>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</si>
  <si>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</si>
  <si>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</si>
  <si>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</si>
  <si>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</si>
  <si>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</si>
  <si>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</si>
  <si>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</si>
  <si>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</si>
  <si>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</si>
  <si>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</si>
  <si>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</si>
  <si>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</si>
  <si>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</si>
  <si>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</si>
  <si>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</si>
  <si>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</si>
  <si>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</si>
  <si>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</si>
  <si>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</si>
  <si>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</si>
  <si>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</si>
  <si>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</si>
  <si>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</si>
  <si>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</si>
  <si>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</si>
  <si>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</si>
  <si>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</si>
  <si>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</si>
  <si>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</si>
  <si>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</si>
  <si>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</si>
  <si>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</si>
  <si>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</si>
  <si>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</si>
  <si>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</si>
  <si>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</si>
  <si>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</si>
  <si>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</si>
  <si>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</si>
  <si>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</si>
  <si>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</si>
  <si>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</si>
  <si>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</si>
  <si>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</si>
  <si>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</si>
  <si>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</si>
  <si>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</si>
  <si>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</si>
  <si>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</si>
  <si>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</si>
  <si>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</si>
  <si>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</si>
  <si>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</si>
  <si>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</si>
  <si>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</si>
  <si>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</si>
  <si>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</si>
  <si>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</si>
  <si>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</si>
  <si>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</si>
  <si>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</si>
  <si>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</si>
  <si>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</si>
  <si>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</si>
  <si>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</si>
  <si>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</si>
  <si>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</si>
  <si>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</si>
  <si>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</si>
  <si>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</si>
  <si>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</si>
  <si>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</si>
  <si>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</si>
  <si>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</si>
  <si>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</si>
  <si>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</si>
  <si>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</si>
  <si>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</si>
  <si>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</si>
  <si>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</si>
  <si>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</si>
  <si>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</si>
  <si>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</si>
  <si>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</si>
  <si>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</si>
  <si>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</si>
  <si>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</si>
  <si>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</si>
  <si>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</si>
  <si>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</si>
  <si>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</si>
  <si>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</si>
  <si>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</si>
  <si>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</si>
  <si>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</si>
  <si>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</si>
  <si>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</si>
  <si>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</si>
  <si>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</si>
  <si>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</si>
  <si>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</si>
  <si>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</si>
  <si>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</si>
  <si>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</si>
  <si>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</si>
  <si>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</si>
  <si>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</si>
  <si>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</si>
  <si>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</si>
  <si>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</si>
  <si>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</si>
  <si>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</si>
  <si>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</si>
  <si>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</si>
  <si>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</si>
  <si>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</si>
  <si>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</si>
  <si>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</si>
  <si>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</si>
  <si>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</si>
  <si>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</si>
  <si>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</si>
  <si>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</si>
  <si>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</si>
  <si>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</si>
  <si>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</si>
  <si>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</si>
  <si>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</si>
  <si>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</si>
  <si>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</si>
  <si>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</si>
  <si>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</si>
  <si>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</si>
  <si>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</si>
  <si>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</si>
  <si>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</si>
  <si>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</si>
  <si>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</si>
  <si>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</si>
  <si>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</si>
  <si>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</si>
  <si>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</si>
  <si>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</si>
  <si>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</si>
  <si>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</si>
  <si>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</si>
  <si>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</si>
  <si>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</si>
  <si>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</si>
  <si>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</si>
  <si>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</si>
  <si>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</si>
  <si>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</si>
  <si>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</si>
  <si>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</si>
  <si>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</si>
  <si>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</si>
  <si>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</si>
  <si>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</si>
  <si>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</si>
  <si>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</si>
  <si>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</si>
  <si>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</si>
  <si>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</si>
  <si>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</si>
  <si>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</si>
  <si>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</si>
  <si>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</si>
  <si>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</si>
  <si>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</si>
  <si>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</si>
  <si>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</si>
  <si>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</si>
  <si>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</si>
  <si>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</si>
  <si>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</si>
  <si>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</si>
  <si>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</si>
  <si>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</si>
  <si>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</si>
  <si>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</si>
  <si>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</si>
  <si>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</si>
  <si>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</si>
  <si>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</si>
  <si>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</si>
  <si>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</si>
  <si>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</si>
  <si>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</si>
  <si>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</si>
  <si>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</si>
  <si>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</si>
  <si>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</si>
  <si>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</si>
  <si>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</si>
  <si>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</si>
  <si>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</si>
  <si>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</si>
  <si>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</si>
  <si>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</si>
  <si>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</si>
  <si>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</si>
  <si>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</si>
  <si>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</si>
  <si>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</si>
  <si>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</si>
  <si>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</si>
  <si>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</si>
  <si>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</si>
  <si>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</si>
  <si>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</si>
  <si>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</si>
  <si>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</si>
  <si>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</si>
  <si>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</si>
  <si>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</si>
  <si>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</si>
  <si>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</si>
  <si>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</si>
  <si>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</si>
  <si>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</si>
  <si>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</si>
  <si>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</si>
  <si>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</si>
  <si>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</si>
  <si>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</si>
  <si>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</si>
  <si>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</si>
  <si>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</si>
  <si>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</si>
  <si>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</si>
  <si>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</si>
  <si>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</si>
  <si>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</si>
  <si>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</si>
  <si>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</si>
  <si>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</si>
  <si>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</si>
  <si>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</si>
  <si>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</si>
  <si>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</si>
  <si>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</si>
  <si>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</si>
  <si>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</si>
  <si>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</si>
  <si>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</si>
  <si>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</si>
  <si>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</si>
  <si>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</si>
  <si>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</si>
  <si>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</si>
  <si>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</si>
  <si>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</si>
  <si>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</si>
  <si>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</si>
  <si>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</si>
  <si>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</si>
  <si>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</si>
  <si>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</si>
  <si>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</si>
  <si>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</si>
  <si>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</si>
  <si>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</si>
  <si>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</si>
  <si>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</si>
  <si>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</si>
  <si>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</si>
  <si>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</si>
  <si>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</si>
  <si>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</si>
  <si>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</si>
  <si>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</si>
  <si>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</si>
  <si>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</si>
  <si>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</si>
  <si>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</si>
  <si>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</si>
  <si>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</si>
  <si>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</si>
  <si>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</si>
  <si>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</si>
  <si>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</si>
  <si>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</si>
  <si>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</si>
  <si>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</si>
  <si>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</si>
  <si>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</si>
  <si>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</si>
  <si>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</si>
  <si>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</si>
  <si>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</si>
  <si>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</si>
  <si>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</si>
  <si>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</si>
  <si>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</si>
  <si>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</si>
  <si>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</si>
  <si>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</si>
  <si>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</si>
  <si>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</si>
  <si>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</si>
  <si>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</si>
  <si>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</si>
  <si>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</si>
  <si>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</si>
  <si>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</si>
  <si>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</si>
  <si>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</si>
  <si>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</si>
  <si>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</si>
  <si>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</si>
  <si>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</si>
  <si>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</si>
  <si>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</si>
  <si>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</si>
  <si>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</si>
  <si>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</si>
  <si>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</si>
  <si>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</si>
  <si>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</si>
  <si>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</si>
  <si>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</si>
  <si>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</si>
  <si>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</si>
  <si>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</si>
  <si>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</si>
  <si>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</si>
  <si>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</si>
  <si>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</si>
  <si>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</si>
  <si>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</si>
  <si>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</si>
  <si>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</si>
  <si>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</si>
  <si>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</si>
  <si>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</si>
  <si>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</si>
  <si>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</si>
  <si>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</si>
  <si>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</si>
  <si>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</si>
  <si>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</si>
  <si>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</si>
  <si>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</si>
  <si>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</si>
  <si>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</si>
  <si>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</si>
  <si>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</si>
  <si>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</si>
  <si>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</si>
  <si>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</si>
  <si>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</si>
  <si>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</si>
  <si>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</si>
  <si>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</si>
  <si>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</si>
  <si>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</si>
  <si>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</si>
  <si>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</si>
  <si>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</si>
  <si>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</si>
  <si>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</si>
  <si>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</si>
  <si>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</si>
  <si>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</si>
  <si>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</si>
  <si>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</si>
  <si>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</si>
  <si>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</si>
  <si>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</si>
  <si>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</si>
  <si>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</si>
  <si>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</si>
  <si>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</si>
  <si>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</si>
  <si>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</si>
  <si>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</si>
  <si>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</si>
  <si>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</si>
  <si>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</si>
  <si>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</si>
  <si>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</si>
  <si>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</si>
  <si>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</si>
  <si>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</si>
  <si>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</si>
  <si>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</si>
  <si>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</si>
  <si>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</si>
  <si>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</si>
  <si>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</si>
  <si>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</si>
  <si>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</si>
  <si>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</si>
  <si>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</si>
  <si>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</si>
  <si>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</si>
  <si>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</si>
  <si>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</si>
  <si>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</si>
  <si>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</si>
  <si>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</si>
  <si>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</si>
  <si>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</si>
  <si>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</si>
  <si>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</si>
  <si>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</si>
  <si>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</si>
  <si>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</si>
  <si>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</si>
  <si>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</si>
  <si>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</si>
  <si>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</si>
  <si>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</si>
  <si>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</si>
  <si>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</si>
  <si>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</si>
  <si>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</si>
  <si>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</si>
  <si>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</si>
  <si>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</si>
  <si>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</si>
  <si>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</si>
  <si>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</si>
  <si>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</si>
  <si>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</si>
  <si>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</si>
  <si>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</si>
  <si>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</si>
  <si>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</si>
  <si>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</si>
  <si>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</si>
  <si>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</si>
  <si>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</si>
  <si>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</si>
  <si>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</si>
  <si>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</si>
  <si>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</si>
  <si>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</si>
  <si>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</si>
  <si>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</si>
  <si>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</si>
  <si>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</si>
  <si>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</si>
  <si>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</si>
  <si>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</si>
  <si>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</si>
  <si>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</si>
  <si>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</si>
  <si>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</si>
  <si>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</si>
  <si>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</si>
  <si>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</si>
  <si>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</si>
  <si>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</si>
  <si>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</si>
  <si>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</si>
  <si>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</si>
  <si>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</si>
  <si>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</si>
  <si>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</si>
  <si>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</si>
  <si>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</si>
  <si>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</si>
  <si>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</si>
  <si>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</si>
  <si>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</si>
  <si>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</si>
  <si>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</si>
  <si>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</si>
  <si>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</si>
  <si>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</si>
  <si>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</si>
  <si>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</si>
  <si>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</si>
  <si>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</si>
  <si>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</si>
  <si>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</si>
  <si>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</si>
  <si>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</si>
  <si>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</si>
  <si>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</si>
  <si>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</si>
  <si>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</si>
  <si>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</si>
  <si>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</si>
  <si>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</si>
  <si>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</si>
  <si>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</si>
  <si>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</si>
  <si>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</si>
  <si>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</si>
  <si>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</si>
  <si>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</si>
  <si>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</si>
  <si>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</si>
  <si>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</si>
  <si>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</si>
  <si>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</si>
  <si>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</si>
  <si>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</si>
  <si>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</si>
  <si>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</si>
  <si>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</si>
  <si>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</si>
  <si>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</si>
  <si>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</si>
  <si>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</si>
  <si>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</si>
  <si>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</si>
  <si>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</si>
  <si>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</si>
  <si>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</si>
  <si>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</si>
  <si>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</si>
  <si>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</si>
  <si>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</si>
  <si>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</si>
  <si>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</si>
  <si>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</si>
  <si>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</si>
  <si>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</si>
  <si>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</si>
  <si>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</si>
  <si>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</si>
  <si>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</si>
  <si>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</si>
  <si>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</si>
  <si>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</si>
  <si>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</si>
  <si>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</si>
  <si>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</si>
  <si>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</si>
  <si>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</si>
  <si>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</si>
  <si>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</si>
  <si>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</si>
  <si>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</si>
  <si>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</si>
  <si>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</si>
  <si>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</si>
  <si>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</si>
  <si>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</si>
  <si>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</si>
  <si>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</si>
  <si>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</si>
  <si>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</si>
  <si>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</si>
  <si>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</si>
  <si>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</si>
  <si>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</si>
  <si>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</si>
  <si>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</si>
  <si>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</si>
  <si>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</si>
  <si>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</si>
  <si>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</si>
  <si>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</si>
  <si>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</si>
  <si>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</si>
  <si>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</si>
  <si>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</si>
  <si>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</si>
  <si>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</si>
  <si>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</si>
  <si>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</si>
  <si>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</si>
  <si>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</si>
  <si>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</si>
  <si>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</si>
  <si>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</si>
  <si>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</si>
  <si>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</si>
  <si>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</si>
  <si>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</si>
  <si>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</si>
  <si>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</si>
  <si>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</si>
  <si>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</si>
  <si>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</si>
  <si>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</si>
  <si>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</si>
  <si>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</si>
  <si>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</si>
  <si>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</si>
  <si>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</si>
  <si>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</si>
  <si>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</si>
  <si>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</si>
  <si>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</si>
  <si>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</si>
  <si>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</si>
  <si>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</si>
  <si>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</si>
  <si>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</si>
  <si>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</si>
  <si>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</si>
  <si>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</si>
  <si>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</si>
  <si>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</si>
  <si>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</si>
  <si>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</si>
  <si>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</si>
  <si>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</si>
  <si>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</si>
  <si>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</si>
  <si>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</si>
  <si>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</si>
  <si>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</si>
  <si>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</si>
  <si>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</si>
  <si>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</si>
  <si>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</si>
  <si>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</si>
  <si>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</si>
  <si>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</si>
  <si>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</si>
  <si>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</si>
  <si>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</si>
  <si>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</si>
  <si>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</si>
  <si>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</si>
  <si>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</si>
  <si>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</si>
  <si>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</si>
  <si>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</si>
  <si>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</si>
  <si>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</si>
  <si>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</si>
  <si>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</si>
  <si>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</si>
  <si>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</si>
  <si>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</si>
  <si>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</si>
  <si>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</si>
  <si>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</si>
  <si>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</si>
  <si>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</si>
  <si>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</si>
  <si>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</si>
  <si>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</si>
  <si>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</si>
  <si>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</si>
  <si>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</si>
  <si>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</si>
  <si>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</si>
  <si>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</si>
  <si>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</si>
  <si>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</si>
  <si>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</si>
  <si>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</si>
  <si>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</si>
  <si>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</si>
  <si>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</si>
  <si>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</si>
  <si>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</si>
  <si>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</si>
  <si>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</si>
  <si>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</si>
  <si>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</si>
  <si>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</si>
  <si>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</si>
  <si>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</si>
  <si>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</si>
  <si>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</si>
  <si>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</si>
  <si>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</si>
  <si>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</si>
  <si>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</si>
  <si>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</si>
  <si>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</si>
  <si>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</si>
  <si>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</si>
  <si>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</si>
  <si>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</si>
  <si>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</si>
  <si>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</si>
  <si>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</si>
  <si>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</si>
  <si>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</si>
  <si>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</si>
  <si>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</si>
  <si>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</si>
  <si>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</si>
  <si>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</si>
  <si>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</si>
  <si>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</si>
  <si>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</si>
  <si>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</si>
  <si>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</si>
  <si>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</si>
  <si>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</si>
  <si>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</si>
  <si>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</si>
  <si>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</si>
  <si>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</si>
  <si>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</si>
  <si>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</si>
  <si>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</si>
  <si>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</si>
  <si>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</si>
  <si>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</si>
  <si>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</si>
  <si>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</si>
  <si>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</si>
  <si>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</si>
  <si>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</si>
  <si>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</si>
  <si>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</si>
  <si>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</si>
  <si>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</si>
  <si>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</si>
  <si>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</si>
  <si>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</si>
  <si>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</si>
  <si>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</si>
  <si>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</si>
  <si>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</si>
  <si>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</si>
  <si>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</si>
  <si>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</si>
  <si>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</si>
  <si>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</si>
  <si>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</si>
  <si>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</si>
  <si>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</si>
  <si>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</si>
  <si>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</si>
  <si>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</si>
  <si>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</si>
  <si>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</si>
  <si>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</si>
  <si>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</si>
  <si>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</si>
  <si>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</si>
  <si>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</si>
  <si>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</si>
  <si>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</si>
  <si>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</si>
  <si>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</si>
  <si>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</si>
  <si>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</si>
  <si>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</si>
  <si>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</si>
  <si>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</si>
  <si>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</si>
  <si>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</si>
  <si>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</si>
  <si>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</si>
  <si>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</si>
  <si>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</si>
  <si>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</si>
  <si>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</si>
  <si>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</si>
  <si>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</si>
  <si>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</si>
  <si>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</si>
  <si>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</si>
  <si>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</si>
  <si>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</si>
  <si>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</si>
  <si>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</si>
  <si>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</si>
  <si>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</si>
  <si>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</si>
  <si>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</si>
  <si>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</si>
  <si>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</si>
  <si>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</si>
  <si>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</si>
  <si>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</si>
  <si>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</si>
  <si>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</si>
  <si>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</si>
  <si>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</si>
  <si>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</si>
  <si>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</si>
  <si>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</si>
  <si>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</si>
  <si>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</si>
  <si>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</si>
  <si>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</si>
  <si>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</si>
  <si>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</si>
  <si>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</si>
  <si>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</si>
  <si>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</si>
  <si>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</si>
  <si>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</si>
  <si>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</si>
  <si>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</si>
  <si>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</si>
  <si>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</si>
  <si>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</si>
  <si>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</si>
  <si>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</si>
  <si>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</si>
  <si>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</si>
  <si>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</si>
  <si>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</si>
  <si>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</si>
  <si>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</si>
  <si>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</si>
  <si>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</si>
  <si>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</si>
  <si>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</si>
  <si>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</si>
  <si>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</si>
  <si>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</si>
  <si>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</si>
  <si>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</si>
  <si>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</si>
  <si>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</si>
  <si>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</si>
  <si>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</si>
  <si>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</si>
  <si>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</si>
  <si>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</si>
  <si>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</si>
  <si>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</si>
  <si>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</si>
  <si>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</si>
  <si>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</si>
  <si>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</si>
  <si>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</si>
  <si>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</si>
  <si>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</si>
  <si>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</si>
  <si>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</si>
  <si>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</si>
  <si>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</si>
  <si>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</si>
  <si>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</si>
  <si>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</si>
  <si>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</si>
  <si>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</si>
  <si>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</si>
  <si>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</si>
  <si>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</si>
  <si>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</si>
  <si>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</si>
  <si>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</si>
  <si>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</si>
  <si>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</si>
  <si>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</si>
  <si>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</si>
  <si>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</si>
  <si>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</si>
  <si>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</si>
  <si>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</si>
  <si>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</si>
  <si>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</si>
  <si>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</si>
  <si>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</si>
  <si>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</si>
  <si>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</si>
  <si>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</si>
  <si>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</si>
  <si>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</si>
  <si>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</si>
  <si>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</si>
  <si>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</si>
  <si>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</si>
  <si>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</si>
  <si>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</si>
  <si>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</si>
  <si>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</si>
  <si>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</si>
  <si>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</si>
  <si>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</si>
  <si>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</si>
  <si>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</si>
  <si>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</si>
  <si>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</si>
  <si>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</si>
  <si>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</si>
  <si>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</si>
  <si>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</si>
  <si>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</si>
  <si>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</si>
  <si>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</si>
  <si>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</si>
  <si>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</si>
  <si>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</si>
  <si>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</si>
  <si>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</si>
  <si>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</si>
  <si>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</si>
  <si>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</si>
  <si>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</si>
  <si>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</si>
  <si>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</si>
  <si>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</si>
  <si>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</si>
  <si>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</si>
  <si>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</si>
  <si>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</si>
  <si>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</si>
  <si>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</si>
  <si>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</si>
  <si>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</si>
  <si>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</si>
  <si>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</si>
  <si>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</si>
  <si>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</si>
  <si>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</si>
  <si>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</si>
  <si>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</si>
  <si>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</si>
  <si>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</si>
  <si>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</si>
  <si>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</si>
  <si>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</si>
  <si>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</si>
  <si>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</si>
  <si>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</si>
  <si>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</si>
  <si>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</si>
  <si>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</si>
  <si>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</si>
  <si>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</si>
  <si>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</si>
  <si>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</si>
  <si>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</si>
  <si>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</si>
  <si>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</si>
  <si>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</si>
  <si>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</si>
  <si>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</si>
  <si>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</si>
  <si>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</si>
  <si>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</si>
  <si>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</si>
  <si>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</si>
  <si>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</si>
  <si>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</si>
  <si>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</si>
  <si>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</si>
  <si>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</si>
  <si>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</si>
  <si>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</si>
  <si>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</si>
  <si>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</si>
  <si>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</si>
  <si>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</si>
  <si>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</si>
  <si>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</si>
  <si>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</si>
  <si>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</si>
  <si>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</si>
  <si>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</si>
  <si>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</si>
  <si>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</si>
  <si>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</si>
  <si>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</si>
  <si>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</si>
  <si>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</si>
  <si>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</si>
  <si>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</si>
  <si>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</si>
  <si>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</si>
  <si>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</si>
  <si>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</si>
  <si>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</si>
  <si>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</si>
  <si>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</si>
  <si>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</si>
  <si>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</si>
  <si>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</si>
  <si>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</si>
  <si>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</si>
  <si>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</si>
  <si>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</si>
  <si>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</si>
  <si>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</si>
  <si>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</si>
  <si>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</si>
  <si>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</si>
  <si>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</si>
  <si>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</si>
  <si>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</si>
  <si>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</si>
  <si>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</si>
  <si>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</si>
  <si>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</si>
  <si>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</si>
  <si>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</si>
  <si>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</si>
  <si>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</si>
  <si>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</si>
  <si>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</si>
  <si>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</si>
  <si>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</si>
  <si>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</si>
  <si>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</si>
  <si>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</si>
  <si>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</si>
  <si>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</si>
  <si>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</si>
  <si>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</si>
  <si>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</si>
  <si>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</si>
  <si>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</si>
  <si>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</si>
  <si>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</si>
  <si>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</si>
  <si>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</si>
  <si>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</si>
  <si>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</si>
  <si>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</si>
  <si>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</si>
  <si>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</si>
  <si>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</si>
  <si>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</si>
  <si>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</si>
  <si>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</si>
  <si>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</si>
  <si>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</si>
  <si>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</si>
  <si>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</si>
  <si>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</si>
  <si>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</si>
  <si>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</si>
  <si>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</si>
  <si>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</si>
  <si>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</si>
  <si>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</si>
  <si>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</si>
  <si>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</si>
  <si>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</si>
  <si>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</si>
  <si>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</si>
  <si>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</si>
  <si>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</si>
  <si>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</si>
  <si>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</si>
  <si>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</si>
  <si>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</si>
  <si>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</si>
  <si>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</si>
  <si>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</si>
  <si>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</si>
  <si>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</si>
  <si>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</si>
  <si>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</si>
  <si>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</si>
  <si>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</si>
  <si>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</si>
  <si>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</si>
  <si>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</si>
  <si>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</si>
  <si>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</si>
  <si>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</si>
  <si>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</si>
  <si>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</si>
  <si>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</si>
  <si>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</si>
  <si>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</si>
  <si>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</si>
  <si>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</si>
  <si>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</si>
  <si>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</si>
  <si>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</si>
  <si>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</si>
  <si>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</si>
  <si>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</si>
  <si>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</si>
  <si>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</si>
  <si>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</si>
  <si>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</si>
  <si>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</si>
  <si>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</si>
  <si>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</si>
  <si>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</si>
  <si>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</si>
  <si>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</si>
  <si>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</si>
  <si>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</si>
  <si>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</si>
  <si>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</si>
  <si>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</si>
  <si>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</si>
  <si>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</si>
  <si>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</si>
  <si>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</si>
  <si>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</si>
  <si>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</si>
  <si>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</si>
  <si>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</si>
  <si>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</si>
  <si>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</si>
  <si>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</si>
  <si>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</si>
  <si>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</si>
  <si>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</si>
  <si>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</si>
  <si>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</si>
  <si>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</si>
  <si>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</si>
  <si>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</si>
  <si>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</si>
  <si>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</si>
  <si>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</si>
  <si>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</si>
  <si>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</si>
  <si>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</si>
  <si>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</si>
  <si>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</si>
  <si>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</si>
  <si>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</si>
  <si>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</si>
  <si>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</si>
  <si>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</si>
  <si>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</si>
  <si>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</si>
  <si>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</si>
  <si>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</si>
  <si>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</si>
  <si>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</si>
  <si>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</si>
  <si>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</si>
  <si>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</si>
  <si>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</si>
  <si>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</si>
  <si>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</si>
  <si>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</si>
  <si>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</si>
  <si>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</si>
  <si>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</si>
  <si>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</si>
  <si>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</si>
  <si>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</si>
  <si>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</si>
  <si>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</si>
  <si>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</si>
  <si>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</si>
  <si>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</si>
  <si>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</si>
  <si>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</si>
  <si>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</si>
  <si>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</si>
  <si>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</si>
  <si>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</si>
  <si>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</si>
  <si>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</si>
  <si>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</si>
  <si>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</si>
  <si>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</si>
  <si>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</si>
  <si>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</si>
  <si>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</si>
  <si>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</si>
  <si>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</si>
  <si>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</si>
  <si>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</si>
  <si>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</si>
  <si>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</si>
  <si>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</si>
  <si>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</si>
  <si>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</si>
  <si>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</si>
  <si>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</si>
  <si>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</si>
  <si>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</si>
  <si>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</si>
  <si>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</si>
  <si>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</si>
  <si>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</si>
  <si>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</si>
  <si>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</si>
  <si>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</si>
  <si>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</si>
  <si>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</si>
  <si>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</si>
  <si>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</si>
  <si>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</si>
  <si>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</si>
  <si>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</si>
  <si>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</si>
  <si>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</si>
  <si>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</si>
  <si>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</si>
  <si>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</si>
  <si>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</si>
  <si>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</si>
  <si>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</si>
  <si>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</si>
  <si>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</si>
  <si>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</si>
  <si>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</si>
  <si>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</si>
  <si>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</si>
  <si>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</si>
  <si>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</si>
  <si>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</si>
  <si>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</si>
  <si>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</si>
  <si>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</si>
  <si>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</si>
  <si>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</si>
  <si>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</si>
  <si>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</si>
  <si>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</si>
  <si>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</si>
  <si>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</si>
  <si>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</si>
  <si>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</si>
  <si>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</si>
  <si>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</si>
  <si>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</si>
  <si>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</si>
  <si>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</si>
  <si>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</si>
  <si>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</si>
  <si>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</si>
  <si>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</si>
  <si>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</si>
  <si>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</si>
  <si>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</si>
  <si>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</si>
  <si>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</si>
  <si>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</si>
  <si>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</si>
  <si>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</si>
  <si>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</si>
  <si>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</si>
  <si>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</si>
  <si>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</si>
  <si>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</si>
  <si>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</si>
  <si>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</si>
  <si>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</si>
  <si>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</si>
  <si>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</si>
  <si>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</si>
  <si>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</si>
  <si>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</si>
  <si>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</si>
  <si>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</si>
  <si>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</si>
  <si>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</si>
  <si>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</si>
  <si>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</si>
  <si>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</si>
  <si>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</si>
  <si>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</si>
  <si>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</si>
  <si>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</si>
  <si>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</si>
  <si>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</si>
  <si>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</si>
  <si>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</si>
  <si>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</si>
  <si>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</si>
  <si>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</si>
  <si>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</si>
  <si>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</si>
  <si>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</si>
  <si>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</si>
  <si>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</si>
  <si>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</si>
  <si>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</si>
  <si>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</si>
  <si>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</si>
  <si>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</si>
  <si>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</si>
  <si>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</si>
  <si>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</si>
  <si>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</si>
  <si>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</si>
  <si>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</si>
  <si>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</si>
  <si>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</si>
  <si>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</si>
  <si>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</si>
  <si>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</si>
  <si>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</si>
  <si>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</si>
  <si>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</si>
  <si>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</si>
  <si>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</si>
  <si>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</si>
  <si>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</si>
  <si>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</si>
  <si>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</si>
  <si>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</si>
  <si>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</si>
  <si>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</si>
  <si>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</si>
  <si>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</si>
  <si>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</si>
  <si>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</si>
  <si>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</si>
  <si>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</si>
  <si>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</si>
  <si>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</si>
  <si>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</si>
  <si>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</si>
  <si>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</si>
  <si>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</si>
  <si>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</si>
  <si>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</si>
  <si>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</si>
  <si>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</si>
  <si>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</si>
  <si>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</si>
  <si>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</si>
  <si>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</si>
  <si>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</si>
  <si>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</si>
  <si>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</si>
  <si>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</si>
  <si>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</si>
  <si>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</si>
  <si>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</si>
  <si>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</si>
  <si>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</si>
  <si>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</si>
  <si>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</si>
  <si>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</si>
  <si>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</si>
  <si>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</si>
  <si>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</si>
  <si>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</si>
  <si>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</si>
  <si>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</si>
  <si>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</si>
  <si>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</si>
  <si>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</si>
  <si>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</si>
  <si>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</si>
  <si>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</si>
  <si>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</si>
  <si>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</si>
  <si>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</si>
  <si>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</si>
  <si>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</si>
  <si>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</si>
  <si>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</si>
  <si>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</si>
  <si>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</si>
  <si>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</si>
  <si>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</si>
  <si>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</si>
  <si>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</si>
  <si>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</si>
  <si>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</si>
  <si>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</si>
  <si>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</si>
  <si>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</si>
  <si>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</si>
  <si>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</si>
  <si>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</si>
  <si>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</si>
  <si>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</si>
  <si>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</si>
  <si>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</si>
  <si>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</si>
  <si>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</si>
  <si>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</si>
  <si>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</si>
  <si>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</si>
  <si>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</si>
  <si>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</si>
  <si>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</si>
  <si>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</si>
  <si>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</si>
  <si>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</si>
  <si>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</si>
  <si>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</si>
  <si>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</si>
  <si>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</si>
  <si>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</si>
  <si>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</si>
  <si>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</si>
  <si>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</si>
  <si>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</si>
  <si>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</si>
  <si>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</si>
  <si>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</si>
  <si>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</si>
  <si>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</si>
  <si>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</si>
  <si>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</si>
  <si>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</si>
  <si>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</si>
  <si>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</si>
  <si>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</si>
  <si>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</si>
  <si>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</si>
  <si>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</si>
  <si>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</si>
  <si>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</si>
  <si>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</si>
  <si>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</si>
  <si>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</si>
  <si>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</si>
  <si>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</si>
  <si>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</si>
  <si>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</si>
  <si>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</si>
  <si>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</si>
  <si>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</si>
  <si>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</si>
  <si>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</si>
  <si>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</si>
  <si>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</si>
  <si>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</si>
  <si>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</si>
  <si>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</si>
  <si>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</si>
  <si>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</si>
  <si>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</si>
  <si>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</si>
  <si>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</si>
  <si>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</si>
  <si>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</si>
  <si>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</si>
  <si>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</si>
  <si>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</si>
  <si>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</si>
  <si>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</si>
  <si>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</si>
  <si>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</si>
  <si>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</si>
  <si>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</si>
  <si>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</si>
  <si>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</si>
  <si>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</si>
  <si>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</si>
  <si>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</si>
  <si>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</si>
  <si>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</si>
  <si>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</si>
  <si>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</si>
  <si>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</si>
  <si>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</si>
  <si>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</si>
  <si>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</si>
  <si>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</si>
  <si>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</si>
  <si>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</si>
  <si>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</si>
  <si>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</si>
  <si>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</si>
  <si>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</si>
  <si>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</si>
  <si>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</si>
  <si>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</si>
  <si>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</si>
  <si>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</si>
  <si>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</si>
  <si>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</si>
  <si>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</si>
  <si>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</si>
  <si>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</si>
  <si>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</si>
  <si>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</si>
  <si>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</si>
  <si>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</si>
  <si>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</si>
  <si>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</si>
  <si>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</si>
  <si>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</si>
  <si>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</si>
  <si>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</si>
  <si>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</si>
  <si>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</si>
  <si>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</si>
  <si>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</si>
  <si>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</si>
  <si>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</si>
  <si>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</si>
  <si>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</si>
  <si>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</si>
  <si>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</si>
  <si>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</si>
  <si>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</si>
  <si>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</si>
  <si>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</si>
  <si>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</si>
  <si>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</si>
  <si>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</si>
  <si>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</si>
  <si>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</si>
  <si>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</si>
  <si>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</si>
  <si>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</si>
  <si>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</si>
  <si>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</si>
  <si>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</si>
  <si>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</si>
  <si>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</si>
  <si>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</si>
  <si>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</si>
  <si>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</si>
  <si>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</si>
  <si>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</si>
  <si>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</si>
  <si>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</si>
  <si>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</si>
  <si>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</si>
  <si>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</si>
  <si>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</si>
  <si>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</si>
  <si>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</si>
  <si>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</si>
  <si>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</si>
  <si>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</si>
  <si>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</si>
  <si>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</si>
  <si>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</si>
  <si>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</si>
  <si>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</si>
  <si>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</si>
  <si>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</si>
  <si>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</si>
  <si>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</si>
  <si>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</si>
  <si>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</si>
  <si>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</si>
  <si>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</si>
  <si>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</si>
  <si>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</si>
  <si>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</si>
  <si>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</si>
  <si>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</si>
  <si>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</si>
  <si>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</si>
  <si>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</si>
  <si>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</si>
  <si>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</si>
  <si>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</si>
  <si>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</si>
  <si>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</si>
  <si>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</si>
  <si>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</si>
  <si>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</si>
  <si>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</si>
  <si>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</si>
  <si>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</si>
  <si>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</si>
  <si>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</si>
  <si>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</si>
  <si>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</si>
  <si>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</si>
  <si>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</si>
  <si>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</si>
  <si>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</si>
  <si>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</si>
  <si>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</si>
  <si>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</si>
  <si>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</si>
  <si>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</si>
  <si>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</si>
  <si>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</si>
  <si>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</si>
  <si>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</si>
  <si>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</si>
  <si>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</si>
  <si>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</si>
  <si>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</si>
  <si>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</si>
  <si>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</si>
  <si>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</si>
  <si>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</si>
  <si>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</si>
  <si>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</si>
  <si>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</si>
  <si>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</si>
  <si>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</si>
  <si>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</si>
  <si>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</si>
  <si>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</si>
  <si>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</si>
  <si>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</si>
  <si>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</si>
  <si>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</si>
  <si>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</si>
  <si>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</si>
  <si>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</si>
  <si>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</si>
  <si>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</si>
  <si>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</si>
  <si>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</si>
  <si>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</si>
  <si>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</si>
  <si>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</si>
  <si>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</si>
  <si>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</si>
  <si>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</si>
  <si>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</si>
  <si>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</si>
  <si>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</si>
  <si>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</si>
  <si>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</si>
  <si>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</si>
  <si>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</si>
  <si>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</si>
  <si>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</si>
  <si>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</si>
  <si>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</si>
  <si>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</si>
  <si>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</si>
  <si>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</si>
  <si>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</si>
  <si>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</si>
  <si>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</si>
  <si>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</si>
  <si>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</si>
  <si>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</si>
  <si>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</si>
  <si>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</si>
  <si>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</si>
  <si>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</si>
  <si>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</si>
  <si>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</si>
  <si>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</si>
  <si>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</si>
  <si>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</si>
  <si>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</si>
  <si>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</si>
  <si>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</si>
  <si>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</si>
  <si>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</si>
  <si>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</si>
  <si>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</si>
  <si>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</si>
  <si>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</si>
  <si>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</si>
  <si>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</si>
  <si>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</si>
  <si>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</si>
  <si>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</si>
  <si>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</si>
  <si>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</si>
  <si>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</si>
  <si>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</si>
  <si>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</si>
  <si>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</si>
  <si>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</si>
  <si>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</si>
  <si>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</si>
  <si>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</si>
  <si>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</si>
  <si>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</si>
  <si>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</si>
  <si>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</si>
  <si>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</si>
  <si>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</si>
  <si>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</si>
  <si>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</si>
  <si>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</si>
  <si>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</si>
  <si>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</si>
  <si>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</si>
  <si>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</si>
  <si>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</si>
  <si>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</si>
  <si>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</si>
  <si>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</si>
  <si>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</si>
  <si>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</si>
  <si>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</si>
  <si>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</si>
  <si>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</si>
  <si>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</si>
  <si>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</si>
  <si>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</si>
  <si>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</si>
  <si>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</si>
  <si>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</si>
  <si>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</si>
  <si>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</si>
  <si>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</si>
  <si>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</si>
  <si>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</si>
  <si>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</si>
  <si>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</si>
  <si>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</si>
  <si>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</si>
  <si>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</si>
  <si>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</si>
  <si>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</si>
  <si>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</si>
  <si>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</si>
  <si>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</si>
  <si>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</si>
  <si>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</si>
  <si>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</si>
  <si>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</si>
  <si>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</si>
  <si>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</si>
  <si>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</si>
  <si>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</si>
  <si>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</si>
  <si>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</si>
  <si>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</si>
  <si>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</si>
  <si>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</si>
  <si>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</si>
  <si>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</si>
  <si>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</si>
  <si>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</si>
  <si>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</si>
  <si>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</si>
  <si>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</si>
  <si>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</si>
  <si>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</si>
  <si>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</si>
  <si>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</si>
  <si>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</si>
  <si>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</si>
  <si>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</si>
  <si>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</si>
  <si>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</si>
  <si>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</si>
  <si>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</si>
  <si>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</si>
  <si>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</si>
  <si>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</si>
  <si>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</si>
  <si>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</si>
  <si>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</si>
  <si>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</si>
  <si>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</si>
  <si>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</si>
  <si>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</si>
  <si>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</si>
  <si>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</si>
  <si>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</si>
  <si>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</si>
  <si>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</si>
  <si>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</si>
  <si>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</si>
  <si>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</si>
  <si>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</si>
  <si>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</si>
  <si>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</si>
  <si>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</si>
  <si>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</si>
  <si>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</si>
  <si>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</si>
  <si>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</si>
  <si>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</si>
  <si>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</si>
  <si>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</si>
  <si>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</si>
  <si>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</si>
  <si>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</si>
  <si>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</si>
  <si>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</si>
  <si>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</si>
  <si>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</si>
  <si>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</si>
  <si>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</si>
  <si>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</si>
  <si>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</si>
  <si>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</si>
  <si>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</si>
  <si>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</si>
  <si>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</si>
  <si>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</si>
  <si>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</si>
  <si>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</si>
  <si>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</si>
  <si>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</si>
  <si>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</si>
  <si>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</si>
  <si>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</si>
  <si>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</si>
  <si>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</si>
  <si>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</si>
  <si>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</si>
  <si>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</si>
  <si>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</si>
  <si>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</si>
  <si>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</si>
  <si>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</si>
  <si>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</si>
  <si>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</si>
  <si>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</si>
  <si>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</si>
  <si>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</si>
  <si>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</si>
  <si>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</si>
  <si>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</si>
  <si>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</si>
  <si>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</si>
  <si>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</si>
  <si>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</si>
  <si>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</si>
  <si>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</si>
  <si>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</si>
  <si>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</si>
  <si>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</si>
  <si>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</si>
  <si>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</si>
  <si>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</si>
  <si>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</si>
  <si>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</si>
  <si>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</si>
  <si>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</si>
  <si>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</si>
  <si>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</si>
  <si>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</si>
  <si>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</si>
  <si>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</si>
  <si>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</si>
  <si>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</si>
  <si>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</si>
  <si>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</si>
  <si>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</si>
  <si>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</si>
  <si>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</si>
  <si>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</si>
  <si>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</si>
  <si>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</si>
  <si>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</si>
  <si>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</si>
  <si>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</si>
  <si>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</si>
  <si>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</si>
  <si>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</si>
  <si>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</si>
  <si>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</si>
  <si>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</si>
  <si>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</si>
  <si>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</si>
  <si>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</si>
  <si>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</si>
  <si>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</si>
  <si>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</si>
  <si>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</si>
  <si>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</si>
  <si>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</si>
  <si>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</si>
  <si>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</si>
  <si>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</si>
  <si>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</si>
  <si>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</si>
  <si>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</si>
  <si>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</si>
  <si>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</si>
  <si>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</si>
  <si>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</si>
  <si>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</si>
  <si>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</si>
  <si>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</si>
  <si>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</si>
  <si>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</si>
  <si>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</si>
  <si>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</si>
  <si>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</si>
  <si>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</si>
  <si>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</si>
  <si>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</si>
  <si>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</si>
  <si>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</si>
  <si>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</si>
  <si>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</si>
  <si>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</si>
  <si>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</si>
  <si>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</si>
  <si>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</si>
  <si>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</si>
  <si>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</si>
  <si>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</si>
  <si>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</si>
  <si>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</si>
  <si>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</si>
  <si>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</si>
  <si>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</si>
  <si>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</si>
  <si>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</si>
  <si>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</si>
  <si>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</si>
  <si>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</si>
  <si>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</si>
  <si>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</si>
  <si>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</si>
  <si>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</si>
  <si>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</si>
  <si>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</si>
  <si>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</si>
  <si>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</si>
  <si>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</si>
  <si>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</si>
  <si>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</si>
  <si>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</si>
  <si>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</si>
  <si>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</si>
  <si>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</si>
  <si>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</si>
  <si>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</si>
  <si>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</si>
  <si>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</si>
  <si>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</si>
  <si>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</si>
  <si>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</si>
  <si>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</si>
  <si>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</si>
  <si>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</si>
  <si>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</si>
  <si>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</si>
  <si>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</si>
  <si>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</si>
  <si>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</si>
  <si>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</si>
  <si>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</si>
  <si>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</si>
  <si>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</si>
  <si>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</si>
  <si>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</si>
  <si>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</si>
  <si>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</si>
  <si>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</si>
  <si>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</si>
  <si>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</si>
  <si>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</si>
  <si>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</si>
  <si>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</si>
  <si>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</si>
  <si>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</si>
  <si>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</si>
  <si>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</si>
  <si>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</si>
  <si>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</si>
  <si>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</si>
  <si>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</si>
  <si>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</si>
  <si>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</si>
  <si>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</si>
  <si>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</si>
  <si>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</si>
  <si>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</si>
  <si>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</si>
  <si>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</si>
  <si>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</si>
  <si>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</si>
  <si>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</si>
  <si>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</si>
  <si>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</si>
  <si>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</si>
  <si>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</si>
  <si>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</si>
  <si>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</si>
  <si>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</si>
  <si>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</si>
  <si>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</si>
  <si>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</si>
  <si>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</si>
  <si>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</si>
  <si>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</si>
  <si>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</si>
  <si>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</si>
  <si>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</si>
  <si>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</si>
  <si>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</si>
  <si>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</si>
  <si>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</si>
  <si>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</si>
  <si>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</si>
  <si>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</si>
  <si>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</si>
  <si>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</si>
  <si>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</si>
  <si>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</si>
  <si>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</si>
  <si>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</si>
  <si>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</si>
  <si>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</si>
  <si>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</si>
  <si>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</si>
  <si>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</si>
  <si>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</si>
  <si>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</si>
  <si>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</si>
  <si>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</si>
  <si>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</si>
  <si>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</si>
  <si>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</si>
  <si>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</si>
  <si>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</si>
  <si>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</si>
  <si>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</si>
  <si>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</si>
  <si>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</si>
  <si>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</si>
  <si>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</si>
  <si>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</si>
  <si>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</si>
  <si>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</si>
  <si>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</si>
  <si>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</si>
  <si>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</si>
  <si>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</si>
  <si>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</si>
  <si>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</si>
  <si>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</si>
  <si>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</si>
  <si>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</si>
  <si>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</si>
  <si>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</si>
  <si>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</si>
  <si>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</si>
  <si>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</si>
  <si>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</si>
  <si>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</si>
  <si>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</si>
  <si>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</si>
  <si>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</si>
  <si>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</si>
  <si>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</si>
  <si>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</si>
  <si>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</si>
  <si>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</si>
  <si>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</si>
  <si>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</si>
  <si>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</si>
  <si>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</si>
  <si>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</si>
  <si>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</si>
  <si>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</si>
  <si>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</si>
  <si>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</si>
  <si>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</si>
  <si>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</si>
  <si>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</si>
  <si>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</si>
  <si>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</si>
  <si>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</si>
  <si>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</si>
  <si>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</si>
  <si>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</si>
  <si>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</si>
  <si>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</si>
  <si>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</si>
  <si>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</si>
  <si>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</si>
  <si>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</si>
  <si>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</si>
  <si>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</si>
  <si>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</si>
  <si>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</si>
  <si>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</si>
  <si>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</si>
  <si>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</si>
  <si>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</si>
  <si>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</si>
  <si>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</si>
  <si>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</si>
  <si>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</si>
  <si>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</si>
  <si>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</si>
  <si>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</si>
  <si>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</si>
  <si>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</si>
  <si>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</si>
  <si>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</si>
  <si>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</si>
  <si>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</si>
  <si>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</si>
  <si>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</si>
  <si>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</si>
  <si>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</si>
  <si>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</si>
  <si>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</si>
  <si>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</si>
  <si>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</si>
  <si>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</si>
  <si>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</si>
  <si>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</si>
  <si>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</si>
  <si>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</si>
  <si>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</si>
  <si>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</si>
  <si>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</si>
  <si>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</si>
  <si>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</si>
  <si>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</si>
  <si>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</si>
  <si>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</si>
  <si>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</si>
  <si>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</si>
  <si>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</si>
  <si>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</si>
  <si>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</si>
  <si>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</si>
  <si>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</si>
  <si>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</si>
  <si>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</si>
  <si>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</si>
  <si>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</si>
  <si>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</si>
  <si>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</si>
  <si>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</si>
  <si>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</si>
  <si>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</si>
  <si>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</si>
  <si>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</si>
  <si>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</si>
  <si>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</si>
  <si>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</si>
  <si>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</si>
  <si>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</si>
  <si>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</si>
  <si>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</si>
  <si>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</si>
  <si>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</si>
  <si>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</si>
  <si>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</si>
  <si>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</si>
  <si>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</si>
  <si>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</si>
  <si>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</si>
  <si>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</si>
  <si>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</si>
  <si>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</si>
  <si>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</si>
  <si>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</si>
  <si>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</si>
  <si>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</si>
  <si>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</si>
  <si>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</si>
  <si>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</si>
  <si>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</si>
  <si>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</si>
  <si>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</si>
  <si>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</si>
  <si>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</si>
  <si>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</si>
  <si>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</si>
  <si>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</si>
  <si>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</si>
  <si>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</si>
  <si>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</si>
  <si>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</si>
  <si>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</si>
  <si>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</si>
  <si>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</si>
  <si>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</si>
  <si>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</si>
  <si>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</si>
  <si>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</si>
  <si>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</si>
  <si>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</si>
  <si>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</si>
  <si>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</si>
  <si>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</si>
  <si>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</si>
  <si>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</si>
  <si>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</si>
  <si>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</si>
  <si>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</si>
  <si>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</si>
  <si>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</si>
  <si>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</si>
  <si>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</si>
  <si>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</si>
  <si>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</si>
  <si>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</si>
  <si>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</si>
  <si>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</si>
  <si>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</si>
  <si>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</si>
  <si>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</si>
  <si>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</si>
  <si>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</si>
  <si>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</si>
  <si>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</si>
  <si>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</si>
  <si>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</si>
  <si>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</si>
  <si>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</si>
  <si>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</si>
  <si>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</si>
  <si>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</si>
  <si>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</si>
  <si>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</si>
  <si>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</si>
  <si>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</si>
  <si>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</si>
  <si>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</si>
  <si>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</si>
  <si>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</si>
  <si>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</si>
  <si>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</si>
  <si>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</si>
  <si>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</si>
  <si>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</si>
  <si>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</si>
  <si>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</si>
  <si>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</si>
  <si>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</si>
  <si>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</si>
  <si>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</si>
  <si>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</si>
  <si>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</si>
  <si>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</si>
  <si>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</si>
  <si>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</si>
  <si>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</si>
  <si>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</si>
  <si>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</si>
  <si>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</si>
  <si>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</si>
  <si>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</si>
  <si>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</si>
  <si>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</si>
  <si>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</si>
  <si>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</si>
  <si>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</si>
  <si>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</si>
  <si>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</si>
  <si>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</si>
  <si>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</si>
  <si>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</si>
  <si>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</si>
  <si>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</si>
  <si>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</si>
  <si>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</si>
  <si>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</si>
  <si>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</si>
  <si>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</si>
  <si>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</si>
  <si>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</si>
  <si>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</si>
  <si>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</si>
  <si>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</si>
  <si>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</si>
  <si>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</si>
  <si>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</si>
  <si>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</si>
  <si>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</si>
  <si>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</si>
  <si>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</si>
  <si>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</si>
  <si>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</si>
  <si>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</si>
  <si>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</si>
  <si>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</si>
  <si>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</si>
  <si>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</si>
  <si>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</si>
  <si>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</si>
  <si>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</si>
  <si>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</si>
  <si>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</si>
  <si>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</si>
  <si>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</si>
  <si>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</si>
  <si>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</si>
  <si>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</si>
  <si>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</si>
  <si>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</si>
  <si>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</si>
  <si>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</si>
  <si>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</si>
  <si>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</si>
  <si>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</si>
  <si>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</si>
  <si>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</si>
  <si>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</si>
  <si>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</si>
  <si>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</si>
  <si>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</si>
  <si>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</si>
  <si>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</si>
  <si>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</si>
  <si>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</si>
  <si>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</si>
  <si>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</si>
  <si>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</si>
  <si>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</si>
  <si>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</si>
  <si>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</si>
  <si>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</si>
  <si>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</si>
  <si>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</si>
  <si>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</si>
  <si>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</si>
  <si>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</si>
  <si>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</si>
  <si>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</si>
  <si>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</si>
  <si>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</si>
  <si>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</si>
  <si>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</si>
  <si>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</si>
  <si>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</si>
  <si>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</si>
  <si>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</si>
  <si>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</si>
  <si>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</si>
  <si>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</si>
  <si>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</si>
  <si>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</si>
  <si>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</si>
  <si>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</si>
  <si>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</si>
  <si>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</si>
  <si>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</si>
  <si>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</si>
  <si>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</si>
  <si>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</si>
  <si>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</si>
  <si>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</si>
  <si>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</si>
  <si>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</si>
  <si>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</si>
  <si>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</si>
  <si>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</si>
  <si>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</si>
  <si>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</si>
  <si>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</si>
  <si>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</si>
  <si>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</si>
  <si>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</si>
  <si>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</si>
  <si>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</si>
  <si>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</si>
  <si>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</si>
  <si>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</si>
  <si>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</si>
  <si>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</si>
  <si>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</si>
  <si>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</si>
  <si>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</si>
  <si>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</si>
  <si>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</si>
  <si>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</si>
  <si>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</si>
  <si>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</si>
  <si>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</si>
  <si>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</si>
  <si>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</si>
  <si>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</si>
  <si>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</si>
  <si>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</si>
  <si>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</si>
  <si>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</si>
  <si>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</si>
  <si>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</si>
  <si>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</si>
  <si>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</si>
  <si>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</si>
  <si>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</si>
  <si>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</si>
  <si>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</si>
  <si>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</si>
  <si>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</si>
  <si>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</si>
  <si>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</si>
  <si>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</si>
  <si>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</si>
  <si>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</si>
  <si>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</si>
  <si>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</si>
  <si>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</si>
  <si>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</si>
  <si>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</si>
  <si>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</si>
  <si>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</si>
  <si>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</si>
  <si>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</si>
  <si>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</si>
  <si>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</si>
  <si>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</si>
  <si>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</si>
  <si>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</si>
  <si>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</si>
  <si>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</si>
  <si>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</si>
  <si>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</si>
  <si>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</si>
  <si>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</si>
  <si>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</si>
  <si>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</si>
  <si>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</si>
  <si>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</si>
  <si>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</si>
  <si>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</si>
  <si>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</si>
  <si>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</si>
  <si>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</si>
  <si>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</si>
  <si>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</si>
  <si>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</si>
  <si>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</si>
  <si>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</si>
  <si>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</si>
  <si>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</si>
  <si>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</si>
  <si>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</si>
  <si>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</si>
  <si>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</si>
  <si>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</si>
  <si>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</si>
  <si>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</si>
  <si>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</si>
  <si>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</si>
  <si>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</si>
  <si>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</si>
  <si>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</si>
  <si>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</si>
  <si>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</si>
  <si>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</si>
  <si>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</si>
  <si>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</si>
  <si>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</si>
  <si>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</si>
  <si>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</si>
  <si>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</si>
  <si>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</si>
  <si>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</si>
  <si>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</si>
  <si>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</si>
  <si>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</si>
  <si>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</si>
  <si>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</si>
  <si>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</si>
  <si>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</si>
  <si>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</si>
  <si>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</si>
  <si>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</si>
  <si>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</si>
  <si>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</si>
  <si>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</si>
  <si>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</si>
  <si>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</si>
  <si>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</si>
  <si>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</si>
  <si>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</si>
  <si>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</si>
  <si>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</si>
  <si>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</si>
  <si>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</si>
  <si>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</si>
  <si>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</si>
  <si>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</si>
  <si>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</si>
  <si>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</si>
  <si>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</si>
  <si>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</si>
  <si>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</si>
  <si>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</si>
  <si>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</si>
  <si>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</si>
  <si>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</si>
  <si>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</si>
  <si>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</si>
  <si>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</si>
  <si>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</si>
  <si>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</si>
  <si>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</si>
  <si>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</si>
  <si>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</si>
  <si>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</si>
  <si>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</si>
  <si>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</si>
  <si>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</si>
  <si>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</si>
  <si>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</si>
  <si>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</si>
  <si>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</si>
  <si>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</si>
  <si>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</si>
  <si>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</si>
  <si>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</si>
  <si>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</si>
  <si>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</si>
  <si>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</si>
  <si>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</si>
  <si>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</si>
  <si>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</si>
  <si>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</si>
  <si>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</si>
  <si>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</si>
  <si>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</si>
  <si>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</si>
  <si>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</si>
  <si>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</si>
  <si>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</si>
  <si>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</si>
  <si>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</si>
  <si>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</si>
  <si>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</si>
  <si>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</si>
  <si>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</si>
  <si>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</si>
  <si>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</si>
  <si>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</si>
  <si>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</si>
  <si>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</si>
  <si>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</si>
  <si>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</si>
  <si>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</si>
  <si>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</si>
  <si>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</si>
  <si>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</si>
  <si>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</si>
  <si>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</si>
  <si>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</si>
  <si>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</si>
  <si>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</si>
  <si>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</si>
  <si>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</si>
  <si>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</si>
  <si>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</si>
  <si>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</si>
  <si>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</si>
  <si>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</si>
  <si>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</si>
  <si>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</si>
  <si>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</si>
  <si>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</si>
  <si>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</si>
  <si>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</si>
  <si>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</si>
  <si>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</si>
  <si>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</si>
  <si>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</si>
  <si>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</si>
  <si>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</si>
  <si>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</si>
  <si>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</si>
  <si>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</si>
  <si>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</si>
  <si>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</si>
  <si>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</si>
  <si>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</si>
  <si>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</si>
  <si>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</si>
  <si>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</si>
  <si>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</si>
  <si>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</si>
  <si>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</si>
  <si>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</si>
  <si>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</si>
  <si>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</si>
  <si>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</si>
  <si>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</si>
  <si>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</si>
  <si>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</si>
  <si>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</si>
  <si>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</si>
  <si>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</si>
  <si>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</si>
  <si>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</si>
  <si>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</si>
  <si>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</si>
  <si>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</si>
  <si>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</si>
  <si>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</si>
  <si>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</si>
  <si>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</si>
  <si>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</si>
  <si>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</si>
  <si>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</si>
  <si>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</si>
  <si>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</si>
  <si>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</si>
  <si>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</si>
  <si>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</si>
  <si>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</si>
  <si>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</si>
  <si>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</si>
  <si>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</si>
  <si>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</si>
  <si>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</si>
  <si>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</si>
  <si>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</si>
  <si>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</si>
  <si>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</si>
  <si>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</si>
  <si>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</si>
  <si>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</si>
  <si>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</si>
  <si>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</si>
  <si>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</si>
  <si>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</si>
  <si>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</si>
  <si>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</si>
  <si>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</si>
  <si>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</si>
  <si>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</si>
  <si>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</si>
  <si>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</si>
  <si>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</si>
  <si>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</si>
  <si>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</si>
  <si>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</si>
  <si>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</si>
  <si>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</si>
  <si>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</si>
  <si>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</si>
  <si>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</si>
  <si>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</si>
  <si>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</si>
  <si>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</si>
  <si>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</si>
  <si>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</si>
  <si>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</si>
  <si>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</si>
  <si>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</si>
  <si>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</si>
  <si>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</si>
  <si>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</si>
  <si>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</si>
  <si>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</si>
  <si>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</si>
  <si>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</si>
  <si>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</si>
  <si>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</si>
  <si>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</si>
  <si>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</si>
  <si>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</si>
  <si>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</si>
  <si>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</si>
  <si>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</si>
  <si>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</si>
  <si>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</si>
  <si>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</si>
  <si>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</si>
  <si>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</si>
  <si>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</si>
  <si>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</si>
  <si>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</si>
  <si>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</si>
  <si>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</si>
  <si>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</si>
  <si>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</si>
  <si>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</si>
  <si>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</si>
  <si>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</si>
  <si>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</si>
  <si>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</si>
  <si>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</si>
  <si>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</si>
  <si>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</si>
  <si>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</si>
  <si>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</si>
  <si>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</si>
  <si>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</si>
  <si>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</si>
  <si>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</si>
  <si>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</si>
  <si>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</si>
  <si>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</si>
  <si>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</si>
  <si>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</si>
  <si>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</si>
  <si>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</si>
  <si>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</si>
  <si>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</si>
  <si>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</si>
  <si>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</si>
  <si>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</si>
  <si>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</si>
  <si>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</si>
  <si>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</si>
  <si>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</si>
  <si>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</si>
  <si>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</si>
  <si>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</si>
  <si>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</si>
  <si>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</si>
  <si>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</si>
  <si>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</si>
  <si>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</si>
  <si>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</si>
  <si>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</si>
  <si>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</si>
  <si>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</si>
  <si>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</si>
  <si>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</si>
  <si>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</si>
  <si>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</si>
  <si>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</si>
  <si>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</si>
  <si>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</si>
  <si>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</si>
  <si>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</si>
  <si>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</si>
  <si>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</si>
  <si>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</si>
  <si>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</si>
  <si>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</si>
  <si>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</si>
  <si>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</si>
  <si>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</si>
  <si>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</si>
  <si>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</si>
  <si>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</si>
  <si>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</si>
  <si>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</si>
  <si>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</si>
  <si>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</si>
  <si>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</si>
  <si>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</si>
  <si>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</si>
  <si>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</si>
  <si>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</si>
  <si>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</si>
  <si>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</si>
  <si>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</si>
  <si>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</si>
  <si>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</si>
  <si>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</si>
  <si>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</si>
  <si>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</si>
  <si>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</si>
  <si>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</si>
  <si>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</si>
  <si>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</si>
  <si>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</si>
  <si>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</si>
  <si>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</si>
  <si>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</si>
  <si>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</si>
  <si>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</si>
  <si>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</si>
  <si>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</si>
  <si>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</si>
  <si>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</si>
  <si>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</si>
  <si>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</si>
  <si>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</si>
  <si>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</si>
  <si>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</si>
  <si>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</si>
  <si>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</si>
  <si>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</si>
  <si>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</si>
  <si>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</si>
  <si>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</si>
  <si>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</si>
  <si>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</si>
  <si>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</si>
  <si>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</si>
  <si>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</si>
  <si>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</si>
  <si>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</si>
  <si>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</si>
  <si>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</si>
  <si>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</si>
  <si>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</si>
  <si>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</si>
  <si>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</si>
  <si>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</si>
  <si>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</si>
  <si>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</si>
  <si>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</si>
  <si>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</si>
  <si>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</si>
  <si>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</si>
  <si>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</si>
  <si>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</si>
  <si>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</si>
  <si>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</si>
  <si>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</si>
  <si>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</si>
  <si>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</si>
  <si>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</si>
  <si>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</si>
  <si>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</si>
  <si>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</si>
  <si>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</si>
  <si>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</si>
  <si>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</si>
  <si>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</si>
  <si>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</si>
  <si>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</si>
  <si>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</si>
  <si>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</si>
  <si>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</si>
  <si>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</si>
  <si>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</si>
  <si>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</si>
  <si>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</si>
  <si>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</si>
  <si>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</si>
  <si>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</si>
  <si>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</si>
  <si>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</si>
  <si>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</si>
  <si>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</si>
  <si>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</si>
  <si>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</si>
  <si>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</si>
  <si>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</si>
  <si>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</si>
  <si>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</si>
  <si>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</si>
  <si>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</si>
  <si>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</si>
  <si>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</si>
  <si>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</si>
  <si>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</si>
  <si>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</si>
  <si>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</si>
  <si>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</si>
  <si>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</si>
  <si>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</si>
  <si>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</si>
  <si>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</si>
  <si>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</si>
  <si>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</si>
  <si>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</si>
  <si>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</si>
  <si>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</si>
  <si>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</si>
  <si>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</si>
  <si>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</si>
  <si>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</si>
  <si>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</si>
  <si>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</si>
  <si>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</si>
  <si>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</si>
  <si>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</si>
  <si>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</si>
  <si>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</si>
  <si>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</si>
  <si>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</si>
  <si>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</si>
  <si>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</si>
  <si>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</si>
  <si>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</si>
  <si>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</si>
  <si>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</si>
  <si>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</si>
  <si>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</si>
  <si>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</si>
  <si>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</si>
  <si>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</si>
  <si>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</si>
  <si>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</si>
  <si>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</si>
  <si>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</si>
  <si>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</si>
  <si>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</si>
  <si>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</si>
  <si>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</si>
  <si>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</si>
  <si>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</si>
  <si>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</si>
  <si>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</si>
  <si>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</si>
  <si>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</si>
  <si>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</si>
  <si>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</si>
  <si>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</si>
  <si>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</si>
  <si>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</si>
  <si>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</si>
  <si>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</si>
  <si>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</si>
  <si>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</si>
  <si>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</si>
  <si>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</si>
  <si>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</si>
  <si>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</si>
  <si>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</si>
  <si>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</si>
  <si>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</si>
  <si>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</si>
  <si>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</si>
  <si>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</si>
  <si>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</si>
  <si>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</si>
  <si>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</si>
  <si>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</si>
  <si>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</si>
  <si>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</si>
  <si>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</si>
  <si>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</si>
  <si>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</si>
  <si>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</si>
  <si>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</si>
  <si>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</si>
  <si>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</si>
  <si>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</si>
  <si>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</si>
  <si>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</si>
  <si>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</si>
  <si>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</si>
  <si>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</si>
  <si>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</si>
  <si>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</si>
  <si>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</si>
  <si>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</si>
  <si>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</si>
  <si>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</si>
  <si>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</si>
  <si>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</si>
  <si>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</si>
  <si>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</si>
  <si>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</si>
  <si>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</si>
  <si>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</si>
  <si>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</si>
  <si>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</si>
  <si>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</si>
  <si>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</si>
  <si>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</si>
  <si>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</si>
  <si>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</si>
  <si>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</si>
  <si>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</si>
  <si>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</si>
  <si>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</si>
  <si>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</si>
  <si>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</si>
  <si>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</si>
  <si>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</si>
  <si>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</si>
  <si>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</si>
  <si>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</si>
  <si>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</si>
  <si>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</si>
  <si>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</si>
  <si>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</si>
  <si>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</si>
  <si>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</si>
  <si>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</si>
  <si>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</si>
  <si>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</si>
  <si>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</si>
  <si>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</si>
  <si>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</si>
  <si>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</si>
  <si>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</si>
  <si>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</si>
  <si>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</si>
  <si>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</si>
  <si>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</si>
  <si>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</si>
  <si>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</si>
  <si>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</si>
  <si>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</si>
  <si>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</si>
  <si>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</si>
  <si>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</si>
  <si>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</si>
  <si>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</si>
  <si>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</si>
  <si>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</si>
  <si>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</si>
  <si>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</si>
  <si>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</si>
  <si>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</si>
  <si>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</si>
  <si>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</si>
  <si>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</si>
  <si>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</si>
  <si>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</si>
  <si>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</si>
  <si>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</si>
  <si>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</si>
  <si>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</si>
  <si>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</si>
  <si>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</si>
  <si>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</si>
  <si>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</si>
  <si>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</si>
  <si>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</si>
  <si>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</si>
  <si>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</si>
  <si>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</si>
  <si>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</si>
  <si>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</si>
  <si>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</si>
  <si>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</si>
  <si>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</si>
  <si>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</si>
  <si>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</si>
  <si>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</si>
  <si>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</si>
  <si>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</si>
  <si>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</si>
  <si>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</si>
  <si>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</si>
  <si>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</si>
  <si>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</si>
  <si>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</si>
  <si>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</si>
  <si>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</si>
  <si>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</si>
  <si>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</si>
  <si>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</si>
  <si>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</si>
  <si>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</si>
  <si>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</si>
  <si>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</si>
  <si>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</si>
  <si>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</si>
  <si>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</si>
  <si>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</si>
  <si>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</si>
  <si>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</si>
  <si>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</si>
  <si>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</si>
  <si>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</si>
  <si>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</si>
  <si>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</si>
  <si>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</si>
  <si>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</si>
  <si>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</si>
  <si>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</si>
  <si>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</si>
  <si>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</si>
  <si>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</si>
  <si>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</si>
  <si>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</si>
  <si>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</si>
  <si>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</si>
  <si>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</si>
  <si>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</si>
  <si>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</si>
  <si>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</si>
  <si>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</si>
  <si>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</si>
  <si>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</si>
  <si>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</si>
  <si>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</si>
  <si>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</si>
  <si>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</si>
  <si>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</si>
  <si>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</si>
  <si>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</si>
  <si>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</si>
  <si>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</si>
  <si>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</si>
  <si>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</si>
  <si>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</si>
  <si>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</si>
  <si>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</si>
  <si>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</si>
  <si>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</si>
  <si>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</si>
  <si>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</si>
  <si>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</si>
  <si>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</si>
  <si>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</si>
  <si>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</si>
  <si>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</si>
  <si>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</si>
  <si>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</si>
  <si>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</si>
  <si>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</si>
  <si>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</si>
  <si>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</si>
  <si>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</si>
  <si>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</si>
  <si>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</si>
  <si>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</si>
  <si>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</si>
  <si>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</si>
  <si>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</si>
  <si>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</si>
  <si>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</si>
  <si>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</si>
  <si>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</si>
  <si>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</si>
  <si>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</si>
  <si>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</si>
  <si>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</si>
  <si>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</si>
  <si>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</si>
  <si>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</si>
  <si>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</si>
  <si>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</si>
  <si>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</si>
  <si>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</si>
  <si>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</si>
  <si>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</si>
  <si>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</si>
  <si>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</si>
  <si>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</si>
  <si>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</si>
  <si>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</si>
  <si>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</si>
  <si>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</si>
  <si>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</si>
  <si>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</si>
  <si>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</si>
  <si>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</si>
  <si>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</si>
  <si>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</si>
  <si>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</si>
  <si>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</si>
  <si>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</si>
  <si>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</si>
  <si>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</si>
  <si>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</si>
  <si>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</si>
  <si>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</si>
  <si>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</si>
  <si>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</si>
  <si>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</si>
  <si>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</si>
  <si>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</si>
  <si>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</si>
  <si>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</si>
  <si>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</si>
  <si>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</si>
  <si>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</si>
  <si>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</si>
  <si>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</si>
  <si>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</si>
  <si>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</si>
  <si>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</si>
  <si>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</si>
  <si>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</si>
  <si>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</si>
  <si>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</si>
  <si>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</si>
  <si>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</si>
  <si>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</si>
  <si>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</si>
  <si>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</si>
  <si>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</si>
  <si>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</si>
  <si>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</si>
  <si>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</si>
  <si>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</si>
  <si>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</si>
  <si>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</si>
  <si>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</si>
  <si>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</si>
  <si>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</si>
  <si>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</si>
  <si>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</si>
  <si>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</si>
  <si>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</si>
  <si>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</si>
  <si>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</si>
  <si>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</si>
  <si>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</si>
  <si>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</si>
  <si>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</si>
  <si>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</si>
  <si>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</si>
  <si>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</si>
  <si>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</si>
  <si>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</si>
  <si>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</si>
  <si>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</si>
  <si>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</si>
  <si>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</si>
  <si>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</si>
  <si>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</si>
  <si>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</si>
  <si>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</si>
  <si>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</si>
  <si>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</si>
  <si>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</si>
  <si>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</si>
  <si>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</si>
  <si>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</si>
  <si>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</si>
  <si>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</si>
  <si>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</si>
  <si>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</si>
  <si>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</si>
  <si>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</si>
  <si>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</si>
  <si>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</si>
  <si>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</si>
  <si>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</si>
  <si>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</si>
  <si>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</si>
  <si>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</si>
  <si>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</si>
  <si>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</si>
  <si>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</si>
  <si>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</si>
  <si>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</si>
  <si>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</si>
  <si>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</si>
  <si>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</si>
  <si>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</si>
  <si>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</si>
  <si>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</si>
  <si>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</si>
  <si>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</si>
  <si>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</si>
  <si>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</si>
  <si>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</si>
  <si>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</si>
  <si>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</si>
  <si>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</si>
  <si>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</si>
  <si>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</si>
  <si>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</si>
  <si>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</si>
  <si>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</si>
  <si>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</si>
  <si>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</si>
  <si>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</si>
  <si>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</si>
  <si>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</si>
  <si>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</si>
  <si>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</si>
  <si>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</si>
  <si>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</si>
  <si>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</si>
  <si>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</si>
  <si>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</si>
  <si>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</si>
  <si>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</si>
  <si>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</si>
  <si>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</si>
  <si>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</si>
  <si>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</si>
  <si>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</si>
  <si>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</si>
  <si>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</si>
  <si>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</si>
  <si>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</si>
  <si>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</si>
  <si>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</si>
  <si>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</si>
  <si>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</si>
  <si>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</si>
  <si>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</si>
  <si>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</si>
  <si>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</si>
  <si>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</si>
  <si>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</si>
  <si>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</si>
  <si>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</si>
  <si>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</si>
  <si>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</si>
  <si>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</si>
  <si>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</si>
  <si>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</si>
  <si>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</si>
  <si>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</si>
  <si>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</si>
  <si>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</si>
  <si>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</si>
  <si>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</si>
  <si>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</si>
  <si>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</si>
  <si>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</si>
  <si>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</si>
  <si>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</si>
  <si>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</si>
  <si>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</si>
  <si>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</si>
  <si>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</si>
  <si>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</si>
  <si>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</si>
  <si>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</si>
  <si>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</si>
  <si>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</si>
  <si>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</si>
  <si>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</si>
  <si>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</si>
  <si>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</si>
  <si>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</si>
  <si>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</si>
  <si>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</si>
  <si>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</si>
  <si>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</si>
  <si>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</si>
  <si>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</si>
  <si>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</si>
  <si>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</si>
  <si>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</si>
  <si>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</si>
  <si>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</si>
  <si>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</si>
  <si>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</si>
  <si>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</si>
  <si>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</si>
  <si>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</si>
  <si>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</si>
  <si>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</si>
  <si>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</si>
  <si>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</si>
  <si>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</si>
  <si>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</si>
  <si>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</si>
  <si>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</si>
  <si>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</si>
  <si>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</si>
  <si>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</si>
  <si>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</si>
  <si>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</si>
  <si>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</si>
  <si>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</si>
  <si>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</si>
  <si>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</si>
  <si>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</si>
  <si>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</si>
  <si>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</si>
  <si>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</si>
  <si>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</si>
  <si>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</si>
  <si>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</si>
  <si>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</si>
  <si>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</si>
  <si>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</si>
  <si>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</si>
  <si>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</si>
  <si>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</si>
  <si>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</si>
  <si>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</si>
  <si>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</si>
  <si>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</si>
  <si>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</si>
  <si>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</si>
  <si>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</si>
  <si>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</si>
  <si>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</si>
  <si>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</si>
  <si>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</si>
  <si>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</si>
  <si>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</si>
  <si>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</si>
  <si>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</si>
  <si>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</si>
  <si>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</si>
  <si>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</si>
  <si>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</si>
  <si>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</si>
  <si>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</si>
  <si>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</si>
  <si>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</si>
  <si>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</si>
  <si>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</si>
  <si>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</si>
  <si>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</si>
  <si>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</si>
  <si>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</si>
  <si>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</si>
  <si>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</si>
  <si>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</si>
  <si>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</si>
  <si>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</si>
  <si>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</si>
  <si>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</si>
  <si>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</si>
  <si>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</si>
  <si>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</si>
  <si>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</si>
  <si>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</si>
  <si>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</si>
  <si>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</si>
  <si>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</si>
  <si>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</si>
  <si>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</si>
  <si>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</si>
  <si>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</si>
  <si>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</si>
  <si>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</si>
  <si>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</si>
  <si>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</si>
  <si>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</si>
  <si>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</si>
  <si>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</si>
  <si>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</si>
  <si>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</si>
  <si>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</si>
  <si>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</si>
  <si>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</si>
  <si>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</si>
  <si>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</si>
  <si>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</si>
  <si>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</si>
  <si>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</si>
  <si>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</si>
  <si>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</si>
  <si>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</si>
  <si>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</si>
  <si>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</si>
  <si>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</si>
  <si>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</si>
  <si>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</si>
  <si>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</si>
  <si>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</si>
  <si>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</si>
  <si>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</si>
  <si>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</si>
  <si>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</si>
  <si>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</si>
  <si>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</si>
  <si>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</si>
  <si>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</si>
  <si>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</si>
  <si>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</si>
  <si>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</si>
  <si>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</si>
  <si>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</si>
  <si>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</si>
  <si>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</si>
  <si>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</si>
  <si>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</si>
  <si>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</si>
  <si>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</si>
  <si>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</si>
  <si>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</si>
  <si>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</si>
  <si>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</si>
  <si>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</si>
  <si>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</si>
  <si>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</si>
  <si>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</si>
  <si>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</si>
  <si>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</si>
  <si>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</si>
  <si>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</si>
  <si>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</si>
  <si>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</si>
  <si>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</si>
  <si>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</si>
  <si>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</si>
  <si>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</si>
  <si>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</si>
  <si>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</si>
  <si>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</si>
  <si>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</si>
  <si>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</si>
  <si>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</si>
  <si>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</si>
  <si>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</si>
  <si>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</si>
  <si>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</si>
  <si>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</si>
  <si>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</si>
  <si>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</si>
  <si>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</si>
  <si>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</si>
  <si>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</si>
  <si>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</si>
  <si>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</si>
  <si>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</si>
  <si>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</si>
  <si>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</si>
  <si>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</si>
  <si>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</si>
  <si>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</si>
  <si>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</si>
  <si>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</si>
  <si>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</si>
  <si>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</si>
  <si>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</si>
  <si>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</si>
  <si>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</si>
  <si>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</si>
  <si>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</si>
  <si>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</si>
  <si>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</si>
  <si>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</si>
  <si>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</si>
  <si>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</si>
  <si>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</si>
  <si>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</si>
  <si>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</si>
  <si>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</si>
  <si>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</si>
  <si>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</si>
  <si>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</si>
  <si>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</si>
  <si>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</si>
  <si>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</si>
  <si>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</si>
  <si>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</si>
  <si>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</si>
  <si>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</si>
  <si>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</si>
  <si>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</si>
  <si>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</si>
  <si>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</si>
  <si>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</si>
  <si>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</si>
  <si>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</si>
  <si>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</si>
  <si>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</si>
  <si>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</si>
  <si>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</si>
  <si>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</si>
  <si>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</si>
  <si>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</si>
  <si>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</si>
  <si>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</si>
  <si>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</si>
  <si>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</si>
  <si>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</si>
  <si>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</si>
  <si>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</si>
  <si>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</si>
  <si>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</si>
  <si>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</si>
  <si>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</si>
  <si>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</si>
  <si>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</si>
  <si>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</si>
  <si>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</si>
  <si>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</si>
  <si>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</si>
  <si>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</si>
  <si>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</si>
  <si>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</si>
  <si>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</si>
  <si>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</si>
  <si>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</si>
  <si>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</si>
  <si>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</si>
  <si>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</si>
  <si>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</si>
  <si>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</si>
  <si>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</si>
  <si>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</si>
  <si>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</si>
  <si>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</si>
  <si>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Count of state</t>
  </si>
  <si>
    <t>animation</t>
  </si>
  <si>
    <t>documentary</t>
  </si>
  <si>
    <t>drama</t>
  </si>
  <si>
    <t>science fiction</t>
  </si>
  <si>
    <t>shorts</t>
  </si>
  <si>
    <t>television</t>
  </si>
  <si>
    <t>food trucks</t>
  </si>
  <si>
    <t>restaurants</t>
  </si>
  <si>
    <t>small batch</t>
  </si>
  <si>
    <t>mobile games</t>
  </si>
  <si>
    <t>tabletop games</t>
  </si>
  <si>
    <t>video games</t>
  </si>
  <si>
    <t>audio</t>
  </si>
  <si>
    <t>classical music</t>
  </si>
  <si>
    <t>electronic music</t>
  </si>
  <si>
    <t>faith</t>
  </si>
  <si>
    <t>indie rock</t>
  </si>
  <si>
    <t>jazz</t>
  </si>
  <si>
    <t>metal</t>
  </si>
  <si>
    <t>pop</t>
  </si>
  <si>
    <t>rock</t>
  </si>
  <si>
    <t>world music</t>
  </si>
  <si>
    <t>nature</t>
  </si>
  <si>
    <t>people</t>
  </si>
  <si>
    <t>photobooks</t>
  </si>
  <si>
    <t>places</t>
  </si>
  <si>
    <t>art books</t>
  </si>
  <si>
    <t>children's books</t>
  </si>
  <si>
    <t>fiction</t>
  </si>
  <si>
    <t>nonfiction</t>
  </si>
  <si>
    <t>radio &amp; podcasts</t>
  </si>
  <si>
    <t>translations</t>
  </si>
  <si>
    <t>gadgets</t>
  </si>
  <si>
    <t>hardware</t>
  </si>
  <si>
    <t>makerspaces</t>
  </si>
  <si>
    <t>space exploration</t>
  </si>
  <si>
    <t>wearables</t>
  </si>
  <si>
    <t>web</t>
  </si>
  <si>
    <t>musical</t>
  </si>
  <si>
    <t>plays</t>
  </si>
  <si>
    <t>spaces</t>
  </si>
  <si>
    <t>(All)</t>
  </si>
  <si>
    <t>Date Created Conversion</t>
  </si>
  <si>
    <t>Date Ended Conversion</t>
  </si>
  <si>
    <t>May</t>
  </si>
  <si>
    <t>Jul</t>
  </si>
  <si>
    <t>Aug</t>
  </si>
  <si>
    <t>Sep</t>
  </si>
  <si>
    <t>Oct</t>
  </si>
  <si>
    <t>Nov</t>
  </si>
  <si>
    <t>Jan</t>
  </si>
  <si>
    <t>Feb</t>
  </si>
  <si>
    <t>Mar</t>
  </si>
  <si>
    <t>Apr</t>
  </si>
  <si>
    <t>Jun</t>
  </si>
  <si>
    <t>Dec</t>
  </si>
  <si>
    <t>2015</t>
  </si>
  <si>
    <t>Years</t>
  </si>
  <si>
    <t>Goal</t>
  </si>
  <si>
    <t>Number Successful</t>
  </si>
  <si>
    <t>Number Failed</t>
  </si>
  <si>
    <t>Number Canceled</t>
  </si>
  <si>
    <t>Total Projects</t>
  </si>
  <si>
    <t>Percentage Successful</t>
  </si>
  <si>
    <t>Percentage Failed</t>
  </si>
  <si>
    <t>Percentage Canceled</t>
  </si>
  <si>
    <t>Greater</t>
  </si>
  <si>
    <t>Lesser</t>
  </si>
  <si>
    <t>Failed</t>
  </si>
  <si>
    <t>Canceled</t>
  </si>
  <si>
    <t>Successful</t>
  </si>
  <si>
    <t>Key</t>
  </si>
  <si>
    <t>Goal Range</t>
  </si>
  <si>
    <t>% Canceled</t>
  </si>
  <si>
    <t>% Failed</t>
  </si>
  <si>
    <t>% Successful</t>
  </si>
  <si>
    <t>1.Less than 1000</t>
  </si>
  <si>
    <t>2.1000 to 4999</t>
  </si>
  <si>
    <t>3.5000 to 9999</t>
  </si>
  <si>
    <t>4.10000 to 14999</t>
  </si>
  <si>
    <t>5.15000 to 19999</t>
  </si>
  <si>
    <t>6.20000 to 24999</t>
  </si>
  <si>
    <t>7.25000 to 29999</t>
  </si>
  <si>
    <t>8.30000 to 34999</t>
  </si>
  <si>
    <t>9.35000 to 39999</t>
  </si>
  <si>
    <t>10.40000 to 44999</t>
  </si>
  <si>
    <t>11.45000 to 49999</t>
  </si>
  <si>
    <t>12.Greater than or equal to 50000</t>
  </si>
  <si>
    <t>Mean</t>
  </si>
  <si>
    <t>Median</t>
  </si>
  <si>
    <t>Max</t>
  </si>
  <si>
    <t>Min</t>
  </si>
  <si>
    <t>Variance</t>
  </si>
  <si>
    <t>Standard Dev</t>
  </si>
  <si>
    <t>Unsuccessful</t>
  </si>
  <si>
    <t>Total Count of state</t>
  </si>
  <si>
    <t>Total % State</t>
  </si>
  <si>
    <t>%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</si>
</sst>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7">
    <font>
      <sz val="11"/>
      <color theme="1"/>
      <name val="Calibri"/>
      <family val="2"/>
      <scheme val="minor"/>
    </font>
    <font>
      <b/>
      <sz val="11"/>
      <color theme="1"/>
      <name val="Calibri"/>
      <family val="2"/>
      <scheme val="minor"/>
    </font>
    <font>
      <sz val="10"/>
      <color theme="1"/>
      <name val="Arial Unicode MS"/>
    </font>
    <font>
      <sz val="11"/>
      <color rgb="FF006100"/>
      <name val="Calibri"/>
      <family val="2"/>
      <scheme val="minor"/>
    </font>
    <font>
      <sz val="11"/>
      <color rgb="FF9C0006"/>
      <name val="Calibri"/>
      <family val="2"/>
      <scheme val="minor"/>
    </font>
    <font>
      <b/>
      <sz val="11"/>
      <color theme="0"/>
      <name val="Calibri"/>
      <family val="2"/>
      <scheme val="minor"/>
    </font>
    <font>
      <sz val="11"/>
      <color theme="0"/>
      <name val="Calibri"/>
      <family val="2"/>
      <scheme val="minor"/>
    </font>
  </fonts>
  <fills count="6">
    <fill>
      <patternFill patternType="none"/>
    </fill>
    <fill>
      <patternFill patternType="gray125"/>
    </fill>
    <fill>
      <patternFill patternType="solid">
        <fgColor theme="0" tint="-0.14999847407452621"/>
        <bgColor theme="0" tint="-0.14999847407452621"/>
      </patternFill>
    </fill>
    <fill>
      <patternFill patternType="solid">
        <fgColor rgb="FFC6EFCE"/>
      </patternFill>
    </fill>
    <fill>
      <patternFill patternType="solid">
        <fgColor rgb="FFFFC7CE"/>
      </patternFill>
    </fill>
    <fill>
      <patternFill patternType="solid">
        <fgColor rgb="FFA5A5A5"/>
      </patternFill>
    </fill>
  </fills>
  <borders count="3">
    <border>
      <left/>
      <right/>
      <top/>
      <bottom/>
      <diagonal/>
    </border>
    <border>
      <left/>
      <right/>
      <top style="thin">
        <color theme="1"/>
      </top>
      <bottom style="thin">
        <color theme="1"/>
      </bottom>
      <diagonal/>
    </border>
    <border>
      <left style="double">
        <color rgb="FF3F3F3F"/>
      </left>
      <right style="double">
        <color rgb="FF3F3F3F"/>
      </right>
      <top style="double">
        <color rgb="FF3F3F3F"/>
      </top>
      <bottom style="double">
        <color rgb="FF3F3F3F"/>
      </bottom>
      <diagonal/>
    </border>
  </borders>
  <cellStyleXfs count="4">
    <xf numFmtId="0" fontId="0" fillId="0" borderId="0"/>
    <xf numFmtId="0" fontId="3" fillId="3" borderId="0" applyNumberFormat="0" applyBorder="0" applyAlignment="0" applyProtection="0"/>
    <xf numFmtId="0" fontId="4" fillId="4" borderId="0" applyNumberFormat="0" applyBorder="0" applyAlignment="0" applyProtection="0"/>
    <xf numFmtId="0" fontId="5" fillId="5" borderId="2" applyNumberFormat="0" applyAlignment="0" applyProtection="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0" borderId="0" xfId="0" applyFont="1"/>
    <xf numFmtId="14" fontId="0" fillId="0" borderId="0" xfId="0" applyNumberFormat="1"/>
    <xf numFmtId="14" fontId="0" fillId="0" borderId="0" xfId="0" applyNumberFormat="1" applyAlignment="1">
      <alignment horizontal="left"/>
    </xf>
    <xf numFmtId="0" fontId="2" fillId="0" borderId="0" xfId="0" applyFont="1"/>
    <xf numFmtId="0" fontId="0" fillId="2" borderId="0" xfId="0" applyFont="1" applyFill="1"/>
    <xf numFmtId="0" fontId="0" fillId="0" borderId="0" xfId="0" applyFont="1"/>
    <xf numFmtId="2" fontId="0" fillId="0" borderId="0" xfId="0" applyNumberFormat="1"/>
    <xf numFmtId="0" fontId="1" fillId="0" borderId="1" xfId="0" applyFont="1" applyBorder="1" applyAlignment="1">
      <alignment horizontal="center"/>
    </xf>
    <xf numFmtId="0" fontId="5" fillId="5" borderId="2" xfId="3"/>
    <xf numFmtId="0" fontId="3" fillId="3" borderId="0" xfId="1"/>
    <xf numFmtId="0" fontId="4" fillId="4" borderId="0" xfId="2"/>
    <xf numFmtId="0" fontId="6" fillId="0" borderId="0" xfId="0" applyFont="1"/>
  </cellXfs>
  <cellStyles count="4">
    <cellStyle name="Bad" xfId="2" builtinId="27"/>
    <cellStyle name="Check Cell" xfId="3" builtinId="23"/>
    <cellStyle name="Good" xfId="1" builtinId="26"/>
    <cellStyle name="Normal" xfId="0" builtinId="0"/>
  </cellStyles>
  <dxfs count="22">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b val="0"/>
        <i val="0"/>
        <color theme="0"/>
      </font>
      <fill>
        <patternFill>
          <bgColor theme="4"/>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b val="0"/>
        <i val="0"/>
        <color theme="0"/>
      </font>
      <fill>
        <patternFill>
          <bgColor theme="4"/>
        </patternFill>
      </fill>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b val="0"/>
        <i val="0"/>
        <color theme="0"/>
      </font>
      <fill>
        <patternFill>
          <bgColor theme="4"/>
        </patternFill>
      </fill>
      <border>
        <left style="thin">
          <color auto="1"/>
        </left>
        <right style="thin">
          <color auto="1"/>
        </right>
        <top style="thin">
          <color auto="1"/>
        </top>
        <bottom style="thin">
          <color auto="1"/>
        </bottom>
        <vertical/>
        <horizontal/>
      </border>
    </dxf>
    <dxf>
      <numFmt numFmtId="14" formatCode="0.00%"/>
    </dxf>
    <dxf>
      <numFmt numFmtId="0" formatCode="General"/>
    </dxf>
    <dxf>
      <numFmt numFmtId="0" formatCode="General"/>
    </dxf>
    <dxf>
      <numFmt numFmtId="19" formatCode="dd/mm/yy"/>
    </dxf>
    <dxf>
      <numFmt numFmtId="19" formatCode="dd/mm/yy"/>
    </dxf>
    <dxf>
      <numFmt numFmtId="164" formatCode="&quot;$&quot;#,##0.00"/>
    </dxf>
    <dxf>
      <numFmt numFmtId="14" formatCode="0.0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 Kickstart My Chart.xlsx]Category Stats!PivotTable1</c:name>
    <c:fmtId val="0"/>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6"/>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27"/>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canceled</c:v>
                </c:pt>
              </c:strCache>
            </c:strRef>
          </c:tx>
          <c:spPr>
            <a:solidFill>
              <a:schemeClr val="accent1"/>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A-AFDD-487A-BC03-70F6810A0725}"/>
            </c:ext>
          </c:extLst>
        </c:ser>
        <c:ser>
          <c:idx val="1"/>
          <c:order val="1"/>
          <c:tx>
            <c:strRef>
              <c:f>'Category Stats'!$C$3:$C$4</c:f>
              <c:strCache>
                <c:ptCount val="1"/>
                <c:pt idx="0">
                  <c:v>failed</c:v>
                </c:pt>
              </c:strCache>
            </c:strRef>
          </c:tx>
          <c:spPr>
            <a:solidFill>
              <a:schemeClr val="accent2"/>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C-AFDD-487A-BC03-70F6810A0725}"/>
            </c:ext>
          </c:extLst>
        </c:ser>
        <c:ser>
          <c:idx val="2"/>
          <c:order val="2"/>
          <c:tx>
            <c:strRef>
              <c:f>'Category Stats'!$D$3:$D$4</c:f>
              <c:strCache>
                <c:ptCount val="1"/>
                <c:pt idx="0">
                  <c:v>live</c:v>
                </c:pt>
              </c:strCache>
            </c:strRef>
          </c:tx>
          <c:spPr>
            <a:solidFill>
              <a:schemeClr val="accent3"/>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1">
                  <c:v>6</c:v>
                </c:pt>
                <c:pt idx="4">
                  <c:v>20</c:v>
                </c:pt>
                <c:pt idx="8">
                  <c:v>24</c:v>
                </c:pt>
              </c:numCache>
            </c:numRef>
          </c:val>
          <c:extLst>
            <c:ext xmlns:c16="http://schemas.microsoft.com/office/drawing/2014/chart" uri="{C3380CC4-5D6E-409C-BE32-E72D297353CC}">
              <c16:uniqueId val="{0000000E-AFDD-487A-BC03-70F6810A0725}"/>
            </c:ext>
          </c:extLst>
        </c:ser>
        <c:ser>
          <c:idx val="3"/>
          <c:order val="3"/>
          <c:tx>
            <c:strRef>
              <c:f>'Category Stats'!$E$3:$E$4</c:f>
              <c:strCache>
                <c:ptCount val="1"/>
                <c:pt idx="0">
                  <c:v>successful</c:v>
                </c:pt>
              </c:strCache>
            </c:strRef>
          </c:tx>
          <c:spPr>
            <a:solidFill>
              <a:schemeClr val="accent4"/>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10-AFDD-487A-BC03-70F6810A0725}"/>
            </c:ext>
          </c:extLst>
        </c:ser>
        <c:dLbls>
          <c:showLegendKey val="0"/>
          <c:showVal val="0"/>
          <c:showCatName val="0"/>
          <c:showSerName val="0"/>
          <c:showPercent val="0"/>
          <c:showBubbleSize val="0"/>
        </c:dLbls>
        <c:gapWidth val="150"/>
        <c:overlap val="100"/>
        <c:axId val="707059976"/>
        <c:axId val="707057680"/>
      </c:barChart>
      <c:catAx>
        <c:axId val="707059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57680"/>
        <c:crosses val="autoZero"/>
        <c:auto val="1"/>
        <c:lblAlgn val="ctr"/>
        <c:lblOffset val="100"/>
        <c:noMultiLvlLbl val="0"/>
      </c:catAx>
      <c:valAx>
        <c:axId val="707057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59976"/>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 Kickstart My Chart.xlsx]Category Stats!PivotTable1</c:name>
    <c:fmtId val="5"/>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3"/>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4"/>
          </a:solidFill>
          <a:ln>
            <a:noFill/>
          </a:ln>
          <a:effectLst/>
        </c:spPr>
        <c:marker>
          <c:symbol val="none"/>
        </c:marker>
        <c:dLbl>
          <c:idx val="0"/>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'Category Stats'!$B$3:$B$4</c:f>
              <c:strCache>
                <c:ptCount val="1"/>
                <c:pt idx="0">
                  <c:v>canceled</c:v>
                </c:pt>
              </c:strCache>
            </c:strRef>
          </c:tx>
          <c:spPr>
            <a:solidFill>
              <a:schemeClr val="accent1"/>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E79-4864-B8B3-F15F296DD510}"/>
            </c:ext>
          </c:extLst>
        </c:ser>
        <c:ser>
          <c:idx val="1"/>
          <c:order val="1"/>
          <c:tx>
            <c:strRef>
              <c:f>'Category Stats'!$C$3:$C$4</c:f>
              <c:strCache>
                <c:ptCount val="1"/>
                <c:pt idx="0">
                  <c:v>failed</c:v>
                </c:pt>
              </c:strCache>
            </c:strRef>
          </c:tx>
          <c:spPr>
            <a:solidFill>
              <a:schemeClr val="accent2"/>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6E79-4864-B8B3-F15F296DD510}"/>
            </c:ext>
          </c:extLst>
        </c:ser>
        <c:ser>
          <c:idx val="2"/>
          <c:order val="2"/>
          <c:tx>
            <c:strRef>
              <c:f>'Category Stats'!$D$3:$D$4</c:f>
              <c:strCache>
                <c:ptCount val="1"/>
                <c:pt idx="0">
                  <c:v>live</c:v>
                </c:pt>
              </c:strCache>
            </c:strRef>
          </c:tx>
          <c:spPr>
            <a:solidFill>
              <a:schemeClr val="accent3"/>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1">
                  <c:v>6</c:v>
                </c:pt>
                <c:pt idx="4">
                  <c:v>20</c:v>
                </c:pt>
                <c:pt idx="8">
                  <c:v>24</c:v>
                </c:pt>
              </c:numCache>
            </c:numRef>
          </c:val>
          <c:extLst>
            <c:ext xmlns:c16="http://schemas.microsoft.com/office/drawing/2014/chart" uri="{C3380CC4-5D6E-409C-BE32-E72D297353CC}">
              <c16:uniqueId val="{00000002-6E79-4864-B8B3-F15F296DD510}"/>
            </c:ext>
          </c:extLst>
        </c:ser>
        <c:ser>
          <c:idx val="3"/>
          <c:order val="3"/>
          <c:tx>
            <c:strRef>
              <c:f>'Category Stats'!$E$3:$E$4</c:f>
              <c:strCache>
                <c:ptCount val="1"/>
                <c:pt idx="0">
                  <c:v>successful</c:v>
                </c:pt>
              </c:strCache>
            </c:strRef>
          </c:tx>
          <c:spPr>
            <a:solidFill>
              <a:schemeClr val="accent4"/>
            </a:solidFill>
            <a:ln>
              <a:noFill/>
            </a:ln>
            <a:effectLst/>
          </c:spPr>
          <c:invertIfNegative val="0"/>
          <c:dLbls>
            <c:spPr>
              <a:noFill/>
              <a:ln>
                <a:noFill/>
              </a:ln>
              <a:effectLst/>
            </c:spPr>
            <c:txPr>
              <a:bodyPr wrap="square" lIns="38100" tIns="19050" rIns="38100" bIns="19050" anchor="ctr">
                <a:spAutoFit/>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6E79-4864-B8B3-F15F296DD510}"/>
            </c:ext>
          </c:extLst>
        </c:ser>
        <c:dLbls>
          <c:dLblPos val="ctr"/>
          <c:showLegendKey val="0"/>
          <c:showVal val="1"/>
          <c:showCatName val="0"/>
          <c:showSerName val="0"/>
          <c:showPercent val="0"/>
          <c:showBubbleSize val="0"/>
        </c:dLbls>
        <c:gapWidth val="150"/>
        <c:overlap val="100"/>
        <c:axId val="707059976"/>
        <c:axId val="707057680"/>
      </c:barChart>
      <c:catAx>
        <c:axId val="707059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57680"/>
        <c:crosses val="autoZero"/>
        <c:auto val="1"/>
        <c:lblAlgn val="ctr"/>
        <c:lblOffset val="100"/>
        <c:noMultiLvlLbl val="0"/>
      </c:catAx>
      <c:valAx>
        <c:axId val="7070576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59976"/>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 Kickstart My Chart.xlsx]Subcategory Stats!PivotTable1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canceled</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2BF-4F3F-82C0-8C3FD72BE973}"/>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2BF-4F3F-82C0-8C3FD72BE973}"/>
            </c:ext>
          </c:extLst>
        </c:ser>
        <c:ser>
          <c:idx val="2"/>
          <c:order val="2"/>
          <c:tx>
            <c:strRef>
              <c:f>'Subcategory Stats'!$D$4:$D$5</c:f>
              <c:strCache>
                <c:ptCount val="1"/>
                <c:pt idx="0">
                  <c:v>live</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22BF-4F3F-82C0-8C3FD72BE973}"/>
            </c:ext>
          </c:extLst>
        </c:ser>
        <c:ser>
          <c:idx val="3"/>
          <c:order val="3"/>
          <c:tx>
            <c:strRef>
              <c:f>'Subcategory Stats'!$E$4:$E$5</c:f>
              <c:strCache>
                <c:ptCount val="1"/>
                <c:pt idx="0">
                  <c:v>successful</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6D6D-4E01-9344-480DFC73E800}"/>
            </c:ext>
          </c:extLst>
        </c:ser>
        <c:dLbls>
          <c:showLegendKey val="0"/>
          <c:showVal val="0"/>
          <c:showCatName val="0"/>
          <c:showSerName val="0"/>
          <c:showPercent val="0"/>
          <c:showBubbleSize val="0"/>
        </c:dLbls>
        <c:gapWidth val="150"/>
        <c:overlap val="100"/>
        <c:axId val="476863304"/>
        <c:axId val="476864288"/>
      </c:barChart>
      <c:catAx>
        <c:axId val="476863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864288"/>
        <c:crosses val="autoZero"/>
        <c:auto val="1"/>
        <c:lblAlgn val="ctr"/>
        <c:lblOffset val="100"/>
        <c:noMultiLvlLbl val="0"/>
      </c:catAx>
      <c:valAx>
        <c:axId val="476864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863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 Kickstart My Chart.xlsx]Outcomes Based on Launch Date!PivotTable3</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canceled</c:v>
                </c:pt>
              </c:strCache>
            </c:strRef>
          </c:tx>
          <c:spPr>
            <a:ln w="28575" cap="rnd">
              <a:solidFill>
                <a:schemeClr val="accent1"/>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11</c:v>
                </c:pt>
                <c:pt idx="1">
                  <c:v>10</c:v>
                </c:pt>
                <c:pt idx="2">
                  <c:v>17</c:v>
                </c:pt>
                <c:pt idx="3">
                  <c:v>17</c:v>
                </c:pt>
                <c:pt idx="4">
                  <c:v>11</c:v>
                </c:pt>
                <c:pt idx="5">
                  <c:v>7</c:v>
                </c:pt>
                <c:pt idx="6">
                  <c:v>14</c:v>
                </c:pt>
                <c:pt idx="7">
                  <c:v>10</c:v>
                </c:pt>
                <c:pt idx="8">
                  <c:v>12</c:v>
                </c:pt>
                <c:pt idx="9">
                  <c:v>7</c:v>
                </c:pt>
                <c:pt idx="10">
                  <c:v>10</c:v>
                </c:pt>
                <c:pt idx="11">
                  <c:v>5</c:v>
                </c:pt>
              </c:numCache>
            </c:numRef>
          </c:val>
          <c:smooth val="0"/>
          <c:extLst>
            <c:ext xmlns:c16="http://schemas.microsoft.com/office/drawing/2014/chart" uri="{C3380CC4-5D6E-409C-BE32-E72D297353CC}">
              <c16:uniqueId val="{00000000-714D-41D4-A888-ABB8B97AF75D}"/>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64</c:v>
                </c:pt>
                <c:pt idx="1">
                  <c:v>51</c:v>
                </c:pt>
                <c:pt idx="2">
                  <c:v>48</c:v>
                </c:pt>
                <c:pt idx="3">
                  <c:v>52</c:v>
                </c:pt>
                <c:pt idx="4">
                  <c:v>41</c:v>
                </c:pt>
                <c:pt idx="5">
                  <c:v>54</c:v>
                </c:pt>
                <c:pt idx="6">
                  <c:v>36</c:v>
                </c:pt>
                <c:pt idx="7">
                  <c:v>41</c:v>
                </c:pt>
                <c:pt idx="8">
                  <c:v>36</c:v>
                </c:pt>
                <c:pt idx="9">
                  <c:v>45</c:v>
                </c:pt>
                <c:pt idx="10">
                  <c:v>28</c:v>
                </c:pt>
                <c:pt idx="11">
                  <c:v>31</c:v>
                </c:pt>
              </c:numCache>
            </c:numRef>
          </c:val>
          <c:smooth val="0"/>
          <c:extLst>
            <c:ext xmlns:c16="http://schemas.microsoft.com/office/drawing/2014/chart" uri="{C3380CC4-5D6E-409C-BE32-E72D297353CC}">
              <c16:uniqueId val="{00000001-714D-41D4-A888-ABB8B97AF75D}"/>
            </c:ext>
          </c:extLst>
        </c:ser>
        <c:ser>
          <c:idx val="2"/>
          <c:order val="2"/>
          <c:tx>
            <c:strRef>
              <c:f>'Outcomes Based on Launch Date'!$D$4:$D$5</c:f>
              <c:strCache>
                <c:ptCount val="1"/>
                <c:pt idx="0">
                  <c:v>successful</c:v>
                </c:pt>
              </c:strCache>
            </c:strRef>
          </c:tx>
          <c:spPr>
            <a:ln w="28575" cap="rnd">
              <a:solidFill>
                <a:schemeClr val="accent3"/>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42</c:v>
                </c:pt>
                <c:pt idx="1">
                  <c:v>64</c:v>
                </c:pt>
                <c:pt idx="2">
                  <c:v>50</c:v>
                </c:pt>
                <c:pt idx="3">
                  <c:v>53</c:v>
                </c:pt>
                <c:pt idx="4">
                  <c:v>68</c:v>
                </c:pt>
                <c:pt idx="5">
                  <c:v>61</c:v>
                </c:pt>
                <c:pt idx="6">
                  <c:v>49</c:v>
                </c:pt>
                <c:pt idx="7">
                  <c:v>39</c:v>
                </c:pt>
                <c:pt idx="8">
                  <c:v>36</c:v>
                </c:pt>
                <c:pt idx="9">
                  <c:v>44</c:v>
                </c:pt>
                <c:pt idx="10">
                  <c:v>46</c:v>
                </c:pt>
                <c:pt idx="11">
                  <c:v>15</c:v>
                </c:pt>
              </c:numCache>
            </c:numRef>
          </c:val>
          <c:smooth val="0"/>
          <c:extLst>
            <c:ext xmlns:c16="http://schemas.microsoft.com/office/drawing/2014/chart" uri="{C3380CC4-5D6E-409C-BE32-E72D297353CC}">
              <c16:uniqueId val="{00000002-714D-41D4-A888-ABB8B97AF75D}"/>
            </c:ext>
          </c:extLst>
        </c:ser>
        <c:dLbls>
          <c:showLegendKey val="0"/>
          <c:showVal val="0"/>
          <c:showCatName val="0"/>
          <c:showSerName val="0"/>
          <c:showPercent val="0"/>
          <c:showBubbleSize val="0"/>
        </c:dLbls>
        <c:smooth val="0"/>
        <c:axId val="827081280"/>
        <c:axId val="827081608"/>
      </c:lineChart>
      <c:catAx>
        <c:axId val="82708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081608"/>
        <c:crosses val="autoZero"/>
        <c:auto val="1"/>
        <c:lblAlgn val="ctr"/>
        <c:lblOffset val="100"/>
        <c:noMultiLvlLbl val="0"/>
      </c:catAx>
      <c:valAx>
        <c:axId val="827081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081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Homework - Kickstart My Chart.xlsx]Bonus!PivotTable4</c:name>
    <c:fmtId val="0"/>
  </c:pivotSource>
  <c:chart>
    <c:autoTitleDeleted val="0"/>
    <c:pivotFmts>
      <c:pivotFmt>
        <c:idx val="0"/>
        <c:spPr>
          <a:ln w="28575" cap="rnd">
            <a:solidFill>
              <a:srgbClr val="FFC0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92D050"/>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Bonus!$C$18</c:f>
              <c:strCache>
                <c:ptCount val="1"/>
                <c:pt idx="0">
                  <c:v>% Canceled</c:v>
                </c:pt>
              </c:strCache>
            </c:strRef>
          </c:tx>
          <c:spPr>
            <a:ln w="28575" cap="rnd">
              <a:solidFill>
                <a:srgbClr val="FFC000"/>
              </a:solidFill>
              <a:round/>
            </a:ln>
            <a:effectLst/>
          </c:spPr>
          <c:marker>
            <c:symbol val="circle"/>
            <c:size val="5"/>
            <c:spPr>
              <a:solidFill>
                <a:schemeClr val="accent1"/>
              </a:solidFill>
              <a:ln w="9525">
                <a:solidFill>
                  <a:schemeClr val="accent1"/>
                </a:solidFill>
              </a:ln>
              <a:effectLst/>
            </c:spPr>
          </c:marker>
          <c:cat>
            <c:strRef>
              <c:f>Bonus!$B$19:$B$31</c:f>
              <c:strCache>
                <c:ptCount val="12"/>
                <c:pt idx="0">
                  <c:v>1.Less than 1000</c:v>
                </c:pt>
                <c:pt idx="1">
                  <c:v>10.40000 to 44999</c:v>
                </c:pt>
                <c:pt idx="2">
                  <c:v>11.45000 to 49999</c:v>
                </c:pt>
                <c:pt idx="3">
                  <c:v>12.Greater than or equal to 50000</c:v>
                </c:pt>
                <c:pt idx="4">
                  <c:v>2.1000 to 4999</c:v>
                </c:pt>
                <c:pt idx="5">
                  <c:v>3.5000 to 9999</c:v>
                </c:pt>
                <c:pt idx="6">
                  <c:v>4.10000 to 14999</c:v>
                </c:pt>
                <c:pt idx="7">
                  <c:v>5.15000 to 19999</c:v>
                </c:pt>
                <c:pt idx="8">
                  <c:v>6.20000 to 24999</c:v>
                </c:pt>
                <c:pt idx="9">
                  <c:v>7.25000 to 29999</c:v>
                </c:pt>
                <c:pt idx="10">
                  <c:v>8.30000 to 34999</c:v>
                </c:pt>
                <c:pt idx="11">
                  <c:v>9.35000 to 39999</c:v>
                </c:pt>
              </c:strCache>
            </c:strRef>
          </c:cat>
          <c:val>
            <c:numRef>
              <c:f>Bonus!$C$19:$C$31</c:f>
              <c:numCache>
                <c:formatCode>0.00%</c:formatCode>
                <c:ptCount val="12"/>
                <c:pt idx="0">
                  <c:v>3.9735099337748346E-2</c:v>
                </c:pt>
                <c:pt idx="1">
                  <c:v>0.13953488372093023</c:v>
                </c:pt>
                <c:pt idx="2">
                  <c:v>0.19047619047619047</c:v>
                </c:pt>
                <c:pt idx="3">
                  <c:v>0.24702380952380953</c:v>
                </c:pt>
                <c:pt idx="4">
                  <c:v>4.2492917847025496E-2</c:v>
                </c:pt>
                <c:pt idx="5">
                  <c:v>7.2625698324022353E-2</c:v>
                </c:pt>
                <c:pt idx="6">
                  <c:v>0.11363636363636363</c:v>
                </c:pt>
                <c:pt idx="7">
                  <c:v>8.45771144278607E-2</c:v>
                </c:pt>
                <c:pt idx="8">
                  <c:v>9.45945945945946E-2</c:v>
                </c:pt>
                <c:pt idx="9">
                  <c:v>0.13138686131386862</c:v>
                </c:pt>
                <c:pt idx="10">
                  <c:v>0.15853658536585366</c:v>
                </c:pt>
                <c:pt idx="11">
                  <c:v>0.12727272727272726</c:v>
                </c:pt>
              </c:numCache>
            </c:numRef>
          </c:val>
          <c:smooth val="0"/>
          <c:extLst>
            <c:ext xmlns:c16="http://schemas.microsoft.com/office/drawing/2014/chart" uri="{C3380CC4-5D6E-409C-BE32-E72D297353CC}">
              <c16:uniqueId val="{00000001-17A0-48C3-BF67-4C02E707CCC3}"/>
            </c:ext>
          </c:extLst>
        </c:ser>
        <c:ser>
          <c:idx val="1"/>
          <c:order val="1"/>
          <c:tx>
            <c:strRef>
              <c:f>Bonus!$D$18</c:f>
              <c:strCache>
                <c:ptCount val="1"/>
                <c:pt idx="0">
                  <c:v>% Failed</c:v>
                </c:pt>
              </c:strCache>
            </c:strRef>
          </c:tx>
          <c:spPr>
            <a:ln w="28575" cap="rnd">
              <a:solidFill>
                <a:srgbClr val="FF0000"/>
              </a:solidFill>
              <a:round/>
            </a:ln>
            <a:effectLst/>
          </c:spPr>
          <c:marker>
            <c:symbol val="circle"/>
            <c:size val="5"/>
            <c:spPr>
              <a:solidFill>
                <a:schemeClr val="accent2"/>
              </a:solidFill>
              <a:ln w="9525">
                <a:solidFill>
                  <a:schemeClr val="accent2"/>
                </a:solidFill>
              </a:ln>
              <a:effectLst/>
            </c:spPr>
          </c:marker>
          <c:cat>
            <c:strRef>
              <c:f>Bonus!$B$19:$B$31</c:f>
              <c:strCache>
                <c:ptCount val="12"/>
                <c:pt idx="0">
                  <c:v>1.Less than 1000</c:v>
                </c:pt>
                <c:pt idx="1">
                  <c:v>10.40000 to 44999</c:v>
                </c:pt>
                <c:pt idx="2">
                  <c:v>11.45000 to 49999</c:v>
                </c:pt>
                <c:pt idx="3">
                  <c:v>12.Greater than or equal to 50000</c:v>
                </c:pt>
                <c:pt idx="4">
                  <c:v>2.1000 to 4999</c:v>
                </c:pt>
                <c:pt idx="5">
                  <c:v>3.5000 to 9999</c:v>
                </c:pt>
                <c:pt idx="6">
                  <c:v>4.10000 to 14999</c:v>
                </c:pt>
                <c:pt idx="7">
                  <c:v>5.15000 to 19999</c:v>
                </c:pt>
                <c:pt idx="8">
                  <c:v>6.20000 to 24999</c:v>
                </c:pt>
                <c:pt idx="9">
                  <c:v>7.25000 to 29999</c:v>
                </c:pt>
                <c:pt idx="10">
                  <c:v>8.30000 to 34999</c:v>
                </c:pt>
                <c:pt idx="11">
                  <c:v>9.35000 to 39999</c:v>
                </c:pt>
              </c:strCache>
            </c:strRef>
          </c:cat>
          <c:val>
            <c:numRef>
              <c:f>Bonus!$D$19:$D$31</c:f>
              <c:numCache>
                <c:formatCode>0.00%</c:formatCode>
                <c:ptCount val="12"/>
                <c:pt idx="0">
                  <c:v>0.24944812362030905</c:v>
                </c:pt>
                <c:pt idx="1">
                  <c:v>0.37209302325581395</c:v>
                </c:pt>
                <c:pt idx="2">
                  <c:v>0.52380952380952384</c:v>
                </c:pt>
                <c:pt idx="3">
                  <c:v>0.5892857142857143</c:v>
                </c:pt>
                <c:pt idx="4">
                  <c:v>0.29745042492917845</c:v>
                </c:pt>
                <c:pt idx="5">
                  <c:v>0.39525139664804471</c:v>
                </c:pt>
                <c:pt idx="6">
                  <c:v>0.40909090909090912</c:v>
                </c:pt>
                <c:pt idx="7">
                  <c:v>0.44776119402985076</c:v>
                </c:pt>
                <c:pt idx="8">
                  <c:v>0.48648648648648651</c:v>
                </c:pt>
                <c:pt idx="9">
                  <c:v>0.46715328467153283</c:v>
                </c:pt>
                <c:pt idx="10">
                  <c:v>0.45121951219512196</c:v>
                </c:pt>
                <c:pt idx="11">
                  <c:v>0.4</c:v>
                </c:pt>
              </c:numCache>
            </c:numRef>
          </c:val>
          <c:smooth val="0"/>
          <c:extLst>
            <c:ext xmlns:c16="http://schemas.microsoft.com/office/drawing/2014/chart" uri="{C3380CC4-5D6E-409C-BE32-E72D297353CC}">
              <c16:uniqueId val="{00000002-17A0-48C3-BF67-4C02E707CCC3}"/>
            </c:ext>
          </c:extLst>
        </c:ser>
        <c:ser>
          <c:idx val="2"/>
          <c:order val="2"/>
          <c:tx>
            <c:strRef>
              <c:f>Bonus!$E$18</c:f>
              <c:strCache>
                <c:ptCount val="1"/>
                <c:pt idx="0">
                  <c:v>% Successful</c:v>
                </c:pt>
              </c:strCache>
            </c:strRef>
          </c:tx>
          <c:spPr>
            <a:ln w="28575" cap="rnd">
              <a:solidFill>
                <a:srgbClr val="92D050"/>
              </a:solidFill>
              <a:round/>
            </a:ln>
            <a:effectLst/>
          </c:spPr>
          <c:marker>
            <c:symbol val="circle"/>
            <c:size val="5"/>
            <c:spPr>
              <a:solidFill>
                <a:schemeClr val="accent3"/>
              </a:solidFill>
              <a:ln w="9525">
                <a:solidFill>
                  <a:schemeClr val="accent3"/>
                </a:solidFill>
              </a:ln>
              <a:effectLst/>
            </c:spPr>
          </c:marker>
          <c:cat>
            <c:strRef>
              <c:f>Bonus!$B$19:$B$31</c:f>
              <c:strCache>
                <c:ptCount val="12"/>
                <c:pt idx="0">
                  <c:v>1.Less than 1000</c:v>
                </c:pt>
                <c:pt idx="1">
                  <c:v>10.40000 to 44999</c:v>
                </c:pt>
                <c:pt idx="2">
                  <c:v>11.45000 to 49999</c:v>
                </c:pt>
                <c:pt idx="3">
                  <c:v>12.Greater than or equal to 50000</c:v>
                </c:pt>
                <c:pt idx="4">
                  <c:v>2.1000 to 4999</c:v>
                </c:pt>
                <c:pt idx="5">
                  <c:v>3.5000 to 9999</c:v>
                </c:pt>
                <c:pt idx="6">
                  <c:v>4.10000 to 14999</c:v>
                </c:pt>
                <c:pt idx="7">
                  <c:v>5.15000 to 19999</c:v>
                </c:pt>
                <c:pt idx="8">
                  <c:v>6.20000 to 24999</c:v>
                </c:pt>
                <c:pt idx="9">
                  <c:v>7.25000 to 29999</c:v>
                </c:pt>
                <c:pt idx="10">
                  <c:v>8.30000 to 34999</c:v>
                </c:pt>
                <c:pt idx="11">
                  <c:v>9.35000 to 39999</c:v>
                </c:pt>
              </c:strCache>
            </c:strRef>
          </c:cat>
          <c:val>
            <c:numRef>
              <c:f>Bonus!$E$19:$E$31</c:f>
              <c:numCache>
                <c:formatCode>0.00%</c:formatCode>
                <c:ptCount val="12"/>
                <c:pt idx="0">
                  <c:v>0.71081677704194257</c:v>
                </c:pt>
                <c:pt idx="1">
                  <c:v>0.48837209302325579</c:v>
                </c:pt>
                <c:pt idx="2">
                  <c:v>0.2857142857142857</c:v>
                </c:pt>
                <c:pt idx="3">
                  <c:v>0.16369047619047619</c:v>
                </c:pt>
                <c:pt idx="4">
                  <c:v>0.66005665722379603</c:v>
                </c:pt>
                <c:pt idx="5">
                  <c:v>0.53212290502793291</c:v>
                </c:pt>
                <c:pt idx="6">
                  <c:v>0.47727272727272729</c:v>
                </c:pt>
                <c:pt idx="7">
                  <c:v>0.46766169154228854</c:v>
                </c:pt>
                <c:pt idx="8">
                  <c:v>0.41891891891891891</c:v>
                </c:pt>
                <c:pt idx="9">
                  <c:v>0.40145985401459855</c:v>
                </c:pt>
                <c:pt idx="10">
                  <c:v>0.3902439024390244</c:v>
                </c:pt>
                <c:pt idx="11">
                  <c:v>0.47272727272727272</c:v>
                </c:pt>
              </c:numCache>
            </c:numRef>
          </c:val>
          <c:smooth val="0"/>
          <c:extLst>
            <c:ext xmlns:c16="http://schemas.microsoft.com/office/drawing/2014/chart" uri="{C3380CC4-5D6E-409C-BE32-E72D297353CC}">
              <c16:uniqueId val="{00000003-17A0-48C3-BF67-4C02E707CCC3}"/>
            </c:ext>
          </c:extLst>
        </c:ser>
        <c:dLbls>
          <c:showLegendKey val="0"/>
          <c:showVal val="0"/>
          <c:showCatName val="0"/>
          <c:showSerName val="0"/>
          <c:showPercent val="0"/>
          <c:showBubbleSize val="0"/>
        </c:dLbls>
        <c:marker val="1"/>
        <c:smooth val="0"/>
        <c:axId val="828023504"/>
        <c:axId val="828017928"/>
      </c:lineChart>
      <c:catAx>
        <c:axId val="82802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017928"/>
        <c:crosses val="autoZero"/>
        <c:auto val="1"/>
        <c:lblAlgn val="ctr"/>
        <c:lblOffset val="100"/>
        <c:noMultiLvlLbl val="0"/>
      </c:catAx>
      <c:valAx>
        <c:axId val="828017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02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556260</xdr:colOff>
      <xdr:row>1</xdr:row>
      <xdr:rowOff>18097</xdr:rowOff>
    </xdr:from>
    <xdr:to>
      <xdr:col>11</xdr:col>
      <xdr:colOff>864870</xdr:colOff>
      <xdr:row>16</xdr:row>
      <xdr:rowOff>50482</xdr:rowOff>
    </xdr:to>
    <xdr:graphicFrame macro="">
      <xdr:nvGraphicFramePr>
        <xdr:cNvPr id="2" name="Chart 1">
          <a:extLst>
            <a:ext uri="{FF2B5EF4-FFF2-40B4-BE49-F238E27FC236}">
              <a16:creationId xmlns:a16="http://schemas.microsoft.com/office/drawing/2014/main" id="{C540BD97-BD01-451B-8060-D8179567E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586740</xdr:colOff>
      <xdr:row>16</xdr:row>
      <xdr:rowOff>167641</xdr:rowOff>
    </xdr:from>
    <xdr:to>
      <xdr:col>11</xdr:col>
      <xdr:colOff>853440</xdr:colOff>
      <xdr:row>31</xdr:row>
      <xdr:rowOff>129541</xdr:rowOff>
    </xdr:to>
    <xdr:graphicFrame macro="">
      <xdr:nvGraphicFramePr>
        <xdr:cNvPr id="3" name="Chart 2">
          <a:extLst>
            <a:ext uri="{FF2B5EF4-FFF2-40B4-BE49-F238E27FC236}">
              <a16:creationId xmlns:a16="http://schemas.microsoft.com/office/drawing/2014/main" id="{4C08AB43-3863-4E2E-90FB-F9376D4C20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460057</xdr:colOff>
      <xdr:row>6</xdr:row>
      <xdr:rowOff>20002</xdr:rowOff>
    </xdr:from>
    <xdr:to>
      <xdr:col>14</xdr:col>
      <xdr:colOff>155257</xdr:colOff>
      <xdr:row>21</xdr:row>
      <xdr:rowOff>44767</xdr:rowOff>
    </xdr:to>
    <xdr:graphicFrame macro="">
      <xdr:nvGraphicFramePr>
        <xdr:cNvPr id="2" name="Chart 1">
          <a:extLst>
            <a:ext uri="{FF2B5EF4-FFF2-40B4-BE49-F238E27FC236}">
              <a16:creationId xmlns:a16="http://schemas.microsoft.com/office/drawing/2014/main" id="{D2A2DBFC-40ED-46A8-88E8-46AA248726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629602</xdr:colOff>
      <xdr:row>20</xdr:row>
      <xdr:rowOff>117157</xdr:rowOff>
    </xdr:from>
    <xdr:to>
      <xdr:col>7</xdr:col>
      <xdr:colOff>486727</xdr:colOff>
      <xdr:row>35</xdr:row>
      <xdr:rowOff>143827</xdr:rowOff>
    </xdr:to>
    <xdr:graphicFrame macro="">
      <xdr:nvGraphicFramePr>
        <xdr:cNvPr id="3" name="Chart 2">
          <a:extLst>
            <a:ext uri="{FF2B5EF4-FFF2-40B4-BE49-F238E27FC236}">
              <a16:creationId xmlns:a16="http://schemas.microsoft.com/office/drawing/2014/main" id="{17E2B1C6-37B7-4144-9731-598EF59A4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236220</xdr:colOff>
      <xdr:row>15</xdr:row>
      <xdr:rowOff>179070</xdr:rowOff>
    </xdr:from>
    <xdr:to>
      <xdr:col>8</xdr:col>
      <xdr:colOff>579120</xdr:colOff>
      <xdr:row>30</xdr:row>
      <xdr:rowOff>179070</xdr:rowOff>
    </xdr:to>
    <xdr:graphicFrame macro="">
      <xdr:nvGraphicFramePr>
        <xdr:cNvPr id="2" name="Chart 1">
          <a:extLst>
            <a:ext uri="{FF2B5EF4-FFF2-40B4-BE49-F238E27FC236}">
              <a16:creationId xmlns:a16="http://schemas.microsoft.com/office/drawing/2014/main" id="{E4754DC5-0F3F-4407-A10C-7BD47CB615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213360</xdr:colOff>
      <xdr:row>15</xdr:row>
      <xdr:rowOff>152400</xdr:rowOff>
    </xdr:from>
    <xdr:to>
      <xdr:col>14</xdr:col>
      <xdr:colOff>213360</xdr:colOff>
      <xdr:row>29</xdr:row>
      <xdr:rowOff>59055</xdr:rowOff>
    </xdr:to>
    <mc:AlternateContent xmlns:mc="http://schemas.openxmlformats.org/markup-compatibility/2006">
      <mc:Choice xmlns:a14="http://schemas.microsoft.com/office/drawing/2010/main" Requires="a14">
        <xdr:graphicFrame macro="">
          <xdr:nvGraphicFramePr>
            <xdr:cNvPr id="3" name="state 1">
              <a:extLst>
                <a:ext uri="{FF2B5EF4-FFF2-40B4-BE49-F238E27FC236}">
                  <a16:creationId xmlns:a16="http://schemas.microsoft.com/office/drawing/2014/main" id="{EABDA3E4-C080-40CE-A6EF-F803F64074F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8717280" y="2895600"/>
              <a:ext cx="1828800" cy="24669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198120</xdr:colOff>
      <xdr:row>1</xdr:row>
      <xdr:rowOff>160020</xdr:rowOff>
    </xdr:from>
    <xdr:to>
      <xdr:col>14</xdr:col>
      <xdr:colOff>198120</xdr:colOff>
      <xdr:row>15</xdr:row>
      <xdr:rowOff>66675</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AA417136-618B-45DF-8D53-5D965E8729A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8702040" y="342900"/>
              <a:ext cx="1828800" cy="24669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563880</xdr:colOff>
      <xdr:row>1</xdr:row>
      <xdr:rowOff>91440</xdr:rowOff>
    </xdr:from>
    <xdr:to>
      <xdr:col>17</xdr:col>
      <xdr:colOff>563880</xdr:colOff>
      <xdr:row>14</xdr:row>
      <xdr:rowOff>180975</xdr:rowOff>
    </xdr:to>
    <mc:AlternateContent xmlns:mc="http://schemas.openxmlformats.org/markup-compatibility/2006">
      <mc:Choice xmlns:a14="http://schemas.microsoft.com/office/drawing/2010/main" Requires="a14">
        <xdr:graphicFrame macro="">
          <xdr:nvGraphicFramePr>
            <xdr:cNvPr id="5" name="Sub-Category 1">
              <a:extLst>
                <a:ext uri="{FF2B5EF4-FFF2-40B4-BE49-F238E27FC236}">
                  <a16:creationId xmlns:a16="http://schemas.microsoft.com/office/drawing/2014/main" id="{4DC435A2-F5B1-4BFF-9CBC-D88003A5E075}"/>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0896600" y="274320"/>
              <a:ext cx="1828800" cy="24669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lak Alkanani" refreshedDate="44504.864757291667" createdVersion="7" refreshedVersion="7" minRefreshableVersion="3" recordCount="4114" xr:uid="{CF8EF646-1EC1-45E6-B50E-5DD21216919A}">
  <cacheSource type="worksheet">
    <worksheetSource name="Backers"/>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82990072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lak Alkanani" refreshedDate="44504.86596087963" createdVersion="7" refreshedVersion="7" minRefreshableVersion="3" recordCount="4114" xr:uid="{E109E5EE-58C6-4629-8736-102FD2A55F8B}">
  <cacheSource type="worksheet">
    <worksheetSource ref="A1:T4115" sheet="Kick Starter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16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05-09"/>
          <s v="Jan"/>
          <s v="Feb"/>
          <s v="Mar"/>
          <s v="Apr"/>
          <s v="May"/>
          <s v="Jun"/>
          <s v="Jul"/>
          <s v="Aug"/>
          <s v="Sep"/>
          <s v="Oct"/>
          <s v="Nov"/>
          <s v="Dec"/>
          <s v="&gt;15-03-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17-05-09"/>
          <s v="Qtr1"/>
          <s v="Qtr2"/>
          <s v="Qtr3"/>
          <s v="Qtr4"/>
          <s v="&gt;15-03-17"/>
        </groupItems>
      </fieldGroup>
    </cacheField>
    <cacheField name="Years" numFmtId="0" databaseField="0">
      <fieldGroup base="18">
        <rangePr groupBy="years" startDate="2009-05-17T03:55:13" endDate="2017-03-15T15:30:07"/>
        <groupItems count="11">
          <s v="&lt;17-05-09"/>
          <s v="2009"/>
          <s v="2010"/>
          <s v="2011"/>
          <s v="2012"/>
          <s v="2013"/>
          <s v="2014"/>
          <s v="2015"/>
          <s v="2016"/>
          <s v="2017"/>
          <s v="&gt;15-03-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lak Alkanani" refreshedDate="44508.78451701389" createdVersion="7" refreshedVersion="7" minRefreshableVersion="3" recordCount="12" xr:uid="{A12F8BD1-9325-4036-B97E-779281329C39}">
  <cacheSource type="worksheet">
    <worksheetSource ref="C2:J14" sheet="Bonus"/>
  </cacheSource>
  <cacheFields count="8">
    <cacheField name="Goal" numFmtId="0">
      <sharedItems count="24">
        <s v="1.Less than 1000"/>
        <s v="2.1000 to 4999"/>
        <s v="3.5000 to 9999"/>
        <s v="4.10000 to 14999"/>
        <s v="5.15000 to 19999"/>
        <s v="6.20000 to 24999"/>
        <s v="7.25000 to 29999"/>
        <s v="8.30000 to 34999"/>
        <s v="9.35000 to 39999"/>
        <s v="10.40000 to 44999"/>
        <s v="11.45000 to 49999"/>
        <s v="12.Greater than or equal to 50000"/>
        <s v="5000 to 9999" u="1"/>
        <s v="20000 to 24999" u="1"/>
        <s v="40000 to 44999" u="1"/>
        <s v="25000 to 29999" u="1"/>
        <s v="45000 to 49999" u="1"/>
        <s v="10000 to 14999" u="1"/>
        <s v="30000 to 34999" u="1"/>
        <s v="Greater than or equal to 50000" u="1"/>
        <s v="15000 to 19999" u="1"/>
        <s v="35000 to 39999" u="1"/>
        <s v="Less than 1000" u="1"/>
        <s v="1000 to 4999" u="1"/>
      </sharedItems>
    </cacheField>
    <cacheField name="Number Successful" numFmtId="0">
      <sharedItems containsSemiMixedTypes="0" containsString="0" containsNumber="1" containsInteger="1" minValue="6" maxValue="932"/>
    </cacheField>
    <cacheField name="Number Failed" numFmtId="0">
      <sharedItems containsSemiMixedTypes="0" containsString="0" containsNumber="1" containsInteger="1" minValue="11" maxValue="420"/>
    </cacheField>
    <cacheField name="Number Canceled" numFmtId="0">
      <sharedItems containsSemiMixedTypes="0" containsString="0" containsNumber="1" containsInteger="1" minValue="4" maxValue="83"/>
    </cacheField>
    <cacheField name="Total Projects" numFmtId="0">
      <sharedItems containsSemiMixedTypes="0" containsString="0" containsNumber="1" containsInteger="1" minValue="21" maxValue="1412"/>
    </cacheField>
    <cacheField name="Percentage Successful" numFmtId="10">
      <sharedItems containsSemiMixedTypes="0" containsString="0" containsNumber="1" minValue="0.16369047619047619" maxValue="0.71081677704194257"/>
    </cacheField>
    <cacheField name="Percentage Failed" numFmtId="10">
      <sharedItems containsSemiMixedTypes="0" containsString="0" containsNumber="1" minValue="0.24944812362030905" maxValue="0.5892857142857143"/>
    </cacheField>
    <cacheField name="Percentage Canceled" numFmtId="10">
      <sharedItems containsSemiMixedTypes="0" containsString="0" containsNumber="1" minValue="3.9735099337748346E-2" maxValue="0.2470238095238095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x v="0"/>
    <b v="0"/>
    <n v="182"/>
    <b v="1"/>
    <s v="film &amp; video/television"/>
    <n v="1.3685882352941177"/>
    <n v="63.917582417582416"/>
    <x v="0"/>
    <x v="0"/>
  </r>
  <r>
    <n v="1"/>
    <s v="FannibalFest Fan Convention"/>
    <s v="A Hannibal TV Show Fan Convention and Art Collective"/>
    <x v="1"/>
    <n v="14653"/>
    <x v="0"/>
    <x v="0"/>
    <s v="USD"/>
    <n v="1488464683"/>
    <x v="1"/>
    <b v="0"/>
    <n v="79"/>
    <b v="1"/>
    <s v="film &amp; video/television"/>
    <n v="1.4260827250608272"/>
    <n v="185.48101265822785"/>
    <x v="0"/>
    <x v="0"/>
  </r>
  <r>
    <n v="2"/>
    <s v="Charlie teaser completion"/>
    <s v="Completion fund for post-production for teaser of British crime/drama tv series about a girl who sells morals for money"/>
    <x v="2"/>
    <n v="525"/>
    <x v="0"/>
    <x v="1"/>
    <s v="GBP"/>
    <n v="1455555083"/>
    <x v="2"/>
    <b v="0"/>
    <n v="35"/>
    <b v="1"/>
    <s v="film &amp; video/television"/>
    <n v="1.05"/>
    <n v="15"/>
    <x v="0"/>
    <x v="0"/>
  </r>
  <r>
    <n v="3"/>
    <s v="Unsure/Positive: A Dramedy Series About Life with HIV"/>
    <s v="We already produced the *very* beginning of this story. Help us to see it through?"/>
    <x v="3"/>
    <n v="10390"/>
    <x v="0"/>
    <x v="0"/>
    <s v="USD"/>
    <n v="1407414107"/>
    <x v="3"/>
    <b v="0"/>
    <n v="150"/>
    <b v="1"/>
    <s v="film &amp; video/television"/>
    <n v="1.0389999999999999"/>
    <n v="69.266666666666666"/>
    <x v="0"/>
    <x v="0"/>
  </r>
  <r>
    <n v="4"/>
    <s v="Party Monsters"/>
    <s v="19th centuryâ€™s most notorious literary characters, out of step with the times, find comradery as roommates in modern day Los Angeles."/>
    <x v="4"/>
    <n v="54116.28"/>
    <x v="0"/>
    <x v="0"/>
    <s v="USD"/>
    <n v="1450555279"/>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x v="5"/>
    <n v="4390"/>
    <x v="0"/>
    <x v="0"/>
    <s v="USD"/>
    <n v="1469770500"/>
    <x v="5"/>
    <b v="0"/>
    <n v="47"/>
    <b v="1"/>
    <s v="film &amp; video/television"/>
    <n v="1.0977744436109027"/>
    <n v="93.40425531914893"/>
    <x v="0"/>
    <x v="0"/>
  </r>
  <r>
    <n v="6"/>
    <s v="POINT HOPE"/>
    <s v="The story of &quot;Point Hope&quot; will honor, respect, and share the beauty and traditions of the Alaska Natives in Point Hope, AK: the Inupiat"/>
    <x v="6"/>
    <n v="8519"/>
    <x v="0"/>
    <x v="0"/>
    <s v="USD"/>
    <n v="1402710250"/>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x v="7"/>
    <n v="9110"/>
    <x v="0"/>
    <x v="0"/>
    <s v="USD"/>
    <n v="1467680867"/>
    <x v="7"/>
    <b v="0"/>
    <n v="57"/>
    <b v="1"/>
    <s v="film &amp; video/television"/>
    <n v="1.0122222222222221"/>
    <n v="159.82456140350877"/>
    <x v="0"/>
    <x v="0"/>
  </r>
  <r>
    <n v="8"/>
    <s v="Sizzling in the Kitchen Flynn Style"/>
    <s v="Help us raise the funds to film our pilot episode!"/>
    <x v="8"/>
    <n v="3501.52"/>
    <x v="0"/>
    <x v="0"/>
    <s v="USD"/>
    <n v="1460754000"/>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x v="2"/>
    <n v="629.99"/>
    <x v="0"/>
    <x v="0"/>
    <s v="USD"/>
    <n v="1460860144"/>
    <x v="9"/>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x v="9"/>
    <n v="3015"/>
    <x v="0"/>
    <x v="0"/>
    <s v="USD"/>
    <n v="1403660279"/>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x v="10"/>
    <n v="6025"/>
    <x v="0"/>
    <x v="0"/>
    <s v="USD"/>
    <n v="1471834800"/>
    <x v="11"/>
    <b v="0"/>
    <n v="75"/>
    <b v="1"/>
    <s v="film &amp; video/television"/>
    <n v="1.2050000000000001"/>
    <n v="80.333333333333329"/>
    <x v="0"/>
    <x v="0"/>
  </r>
  <r>
    <n v="12"/>
    <s v="Spinward Traveller (T.V. Pilot)"/>
    <s v="Spinward Traveller is based on the award winning role-playing game. Launch your imagination into the Traveller universe at Jump 6."/>
    <x v="11"/>
    <n v="49588"/>
    <x v="0"/>
    <x v="0"/>
    <s v="USD"/>
    <n v="1405479600"/>
    <x v="12"/>
    <b v="0"/>
    <n v="827"/>
    <b v="1"/>
    <s v="film &amp; video/television"/>
    <n v="1.6529333333333334"/>
    <n v="59.961305925030231"/>
    <x v="0"/>
    <x v="0"/>
  </r>
  <r>
    <n v="13"/>
    <s v="Can't Go Home"/>
    <s v="A travel series hosted by touring musicians that profiles a different American city in each episode."/>
    <x v="8"/>
    <n v="5599"/>
    <x v="0"/>
    <x v="0"/>
    <s v="USD"/>
    <n v="1466713620"/>
    <x v="13"/>
    <b v="0"/>
    <n v="51"/>
    <b v="1"/>
    <s v="film &amp; video/television"/>
    <n v="1.5997142857142856"/>
    <n v="109.78431372549019"/>
    <x v="0"/>
    <x v="0"/>
  </r>
  <r>
    <n v="14"/>
    <s v="3010 | Sci-fi Series"/>
    <s v="A highly charged post apocalyptic sci fi series that pulls no punches!"/>
    <x v="12"/>
    <n v="6056"/>
    <x v="0"/>
    <x v="2"/>
    <s v="AUD"/>
    <n v="1405259940"/>
    <x v="14"/>
    <b v="0"/>
    <n v="41"/>
    <b v="1"/>
    <s v="film &amp; video/television"/>
    <n v="1.0093333333333334"/>
    <n v="147.70731707317074"/>
    <x v="0"/>
    <x v="0"/>
  </r>
  <r>
    <n v="15"/>
    <s v="Cien&amp;Cia"/>
    <s v="Cien&amp;Cia es un proyecto transmedia para televisiÃ³n; la finalidad de la venta de camisetas es financiar el reality (Factual)."/>
    <x v="13"/>
    <n v="2132"/>
    <x v="0"/>
    <x v="3"/>
    <s v="EUR"/>
    <n v="1443384840"/>
    <x v="15"/>
    <b v="0"/>
    <n v="98"/>
    <b v="1"/>
    <s v="film &amp; video/television"/>
    <n v="1.0660000000000001"/>
    <n v="21.755102040816325"/>
    <x v="0"/>
    <x v="0"/>
  </r>
  <r>
    <n v="16"/>
    <s v="ArtMoose TV Series"/>
    <s v="We want to create a Sizzle Reel to pitch a Reality TV Series to TV Executive starring artists Art Moose will use new artists each week."/>
    <x v="14"/>
    <n v="12029"/>
    <x v="0"/>
    <x v="0"/>
    <s v="USD"/>
    <n v="1402896600"/>
    <x v="16"/>
    <b v="0"/>
    <n v="70"/>
    <b v="1"/>
    <s v="film &amp; video/television"/>
    <n v="1.0024166666666667"/>
    <n v="171.84285714285716"/>
    <x v="0"/>
    <x v="0"/>
  </r>
  <r>
    <n v="17"/>
    <s v="Humble Pie"/>
    <s v="Uplifting English sitcom, a love letter to youthful exuberance that proves once and for all that none of us are ready for real life."/>
    <x v="15"/>
    <n v="1510"/>
    <x v="0"/>
    <x v="1"/>
    <s v="GBP"/>
    <n v="1415126022"/>
    <x v="17"/>
    <b v="0"/>
    <n v="36"/>
    <b v="1"/>
    <s v="film &amp; video/television"/>
    <n v="1.0066666666666666"/>
    <n v="41.944444444444443"/>
    <x v="0"/>
    <x v="0"/>
  </r>
  <r>
    <n v="18"/>
    <s v="Indian As Apple Pie TV"/>
    <s v="The Indian cooking show you crave: complete with cooking, travel to India, and loads of spicy inspiration with Anupy."/>
    <x v="11"/>
    <n v="31896.33"/>
    <x v="0"/>
    <x v="0"/>
    <s v="USD"/>
    <n v="1410958856"/>
    <x v="18"/>
    <b v="0"/>
    <n v="342"/>
    <b v="1"/>
    <s v="film &amp; video/television"/>
    <n v="1.0632110000000001"/>
    <n v="93.264122807017543"/>
    <x v="0"/>
    <x v="0"/>
  </r>
  <r>
    <n v="19"/>
    <s v="Brouhaha (an Original Sitcom)"/>
    <s v="Brouhaha chronicles the adventures of aspiring comedian and prolific hedonist Jenny Carmichael as she works at a clickbait website."/>
    <x v="16"/>
    <n v="1235"/>
    <x v="0"/>
    <x v="0"/>
    <s v="USD"/>
    <n v="1437420934"/>
    <x v="19"/>
    <b v="0"/>
    <n v="22"/>
    <b v="1"/>
    <s v="film &amp; video/television"/>
    <n v="1.4529411764705882"/>
    <n v="56.136363636363633"/>
    <x v="0"/>
    <x v="0"/>
  </r>
  <r>
    <n v="20"/>
    <s v="Finding Kylie Hard Read Fund"/>
    <s v="Help us reach our goal &amp; pay the drama dept that is performing the hard read, which is set for October 2015."/>
    <x v="13"/>
    <n v="2004"/>
    <x v="0"/>
    <x v="0"/>
    <s v="USD"/>
    <n v="1442167912"/>
    <x v="20"/>
    <b v="0"/>
    <n v="25"/>
    <b v="1"/>
    <s v="film &amp; video/television"/>
    <n v="1.002"/>
    <n v="80.16"/>
    <x v="0"/>
    <x v="0"/>
  </r>
  <r>
    <n v="21"/>
    <s v="Life of an Ingredient: The Pilot Episode"/>
    <s v="â€œLIFE of an INGREDIENT,&quot; a series that tells the story of the greatest chef &amp; farm collaborators in todayâ€™s marketplace."/>
    <x v="17"/>
    <n v="20190"/>
    <x v="0"/>
    <x v="0"/>
    <s v="USD"/>
    <n v="1411743789"/>
    <x v="21"/>
    <b v="0"/>
    <n v="101"/>
    <b v="1"/>
    <s v="film &amp; video/television"/>
    <n v="1.0913513513513513"/>
    <n v="199.9009900990099"/>
    <x v="0"/>
    <x v="0"/>
  </r>
  <r>
    <n v="22"/>
    <s v="CREATURES OF HABIT!"/>
    <s v="Meet Gary, and Troy: Two unlikely friends that investigate &quot;strange phenomenon&quot;."/>
    <x v="18"/>
    <n v="410"/>
    <x v="0"/>
    <x v="0"/>
    <s v="USD"/>
    <n v="1420099140"/>
    <x v="22"/>
    <b v="0"/>
    <n v="8"/>
    <b v="1"/>
    <s v="film &amp; video/television"/>
    <n v="1.1714285714285715"/>
    <n v="51.25"/>
    <x v="0"/>
    <x v="0"/>
  </r>
  <r>
    <n v="23"/>
    <s v="Bad Boy of Beauty and Bride Crashers!"/>
    <s v="Lois and Berlin are the Lucy and Ricky of reality. You will go on  journey to reinvent beauty from the inside out. Be the star !"/>
    <x v="13"/>
    <n v="2370"/>
    <x v="0"/>
    <x v="0"/>
    <s v="USD"/>
    <n v="1430407200"/>
    <x v="23"/>
    <b v="0"/>
    <n v="23"/>
    <b v="1"/>
    <s v="film &amp; video/television"/>
    <n v="1.1850000000000001"/>
    <n v="103.04347826086956"/>
    <x v="0"/>
    <x v="0"/>
  </r>
  <r>
    <n v="24"/>
    <s v="Bring STL Up Late to TV"/>
    <s v="STL Up Late is a weekly late night comedy talk show for St. Louis television."/>
    <x v="19"/>
    <n v="38082.69"/>
    <x v="0"/>
    <x v="0"/>
    <s v="USD"/>
    <n v="1442345940"/>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x v="20"/>
    <n v="800"/>
    <x v="0"/>
    <x v="0"/>
    <s v="USD"/>
    <n v="1452299761"/>
    <x v="25"/>
    <b v="0"/>
    <n v="14"/>
    <b v="1"/>
    <s v="film &amp; video/television"/>
    <n v="1.3333333333333333"/>
    <n v="57.142857142857146"/>
    <x v="0"/>
    <x v="0"/>
  </r>
  <r>
    <n v="26"/>
    <s v="You, Me &amp; Sicily:  Part I Editing"/>
    <s v="Highlighting Sicily's points of light: its extraordinary people. Editing phase is now underway!!!"/>
    <x v="21"/>
    <n v="1940"/>
    <x v="0"/>
    <x v="0"/>
    <s v="USD"/>
    <n v="1408278144"/>
    <x v="26"/>
    <b v="0"/>
    <n v="19"/>
    <b v="1"/>
    <s v="film &amp; video/television"/>
    <n v="1.552"/>
    <n v="102.10526315789474"/>
    <x v="0"/>
    <x v="0"/>
  </r>
  <r>
    <n v="27"/>
    <s v="B-Rabbit TV Comedy Pilot"/>
    <s v="B-Rabbit is a hilarious depiction of immigrating to New Zealand and the life you desperately tried to leave behind."/>
    <x v="22"/>
    <n v="22345"/>
    <x v="0"/>
    <x v="4"/>
    <s v="NZD"/>
    <n v="1416113833"/>
    <x v="27"/>
    <b v="0"/>
    <n v="150"/>
    <b v="1"/>
    <s v="film &amp; video/television"/>
    <n v="1.1172500000000001"/>
    <n v="148.96666666666667"/>
    <x v="0"/>
    <x v="0"/>
  </r>
  <r>
    <n v="28"/>
    <s v="John Earle Dog Training Concept Development Reel"/>
    <s v="John and Brian are on a quest to change people's lives and rehabilitate dogs."/>
    <x v="14"/>
    <n v="12042"/>
    <x v="0"/>
    <x v="0"/>
    <s v="USD"/>
    <n v="1450307284"/>
    <x v="28"/>
    <b v="0"/>
    <n v="71"/>
    <b v="1"/>
    <s v="film &amp; video/television"/>
    <n v="1.0035000000000001"/>
    <n v="169.6056338028169"/>
    <x v="0"/>
    <x v="0"/>
  </r>
  <r>
    <n v="29"/>
    <s v="The JOB Prelude."/>
    <s v="Genuine, no cliche Cop dramedy. Stories based on Adam's time as a Constable. What really goes on? Think you know the Police? Find out."/>
    <x v="9"/>
    <n v="3700"/>
    <x v="0"/>
    <x v="1"/>
    <s v="GBP"/>
    <n v="1406045368"/>
    <x v="29"/>
    <b v="0"/>
    <n v="117"/>
    <b v="1"/>
    <s v="film &amp; video/television"/>
    <n v="1.2333333333333334"/>
    <n v="31.623931623931625"/>
    <x v="0"/>
    <x v="0"/>
  </r>
  <r>
    <n v="30"/>
    <s v="Introverts Web Series"/>
    <s v="Comedy series about three introverted roommates coping with single life, secret resentments, and loudmouthed extroverts."/>
    <x v="23"/>
    <n v="4051.99"/>
    <x v="0"/>
    <x v="0"/>
    <s v="USD"/>
    <n v="1408604515"/>
    <x v="30"/>
    <b v="0"/>
    <n v="53"/>
    <b v="1"/>
    <s v="film &amp; video/television"/>
    <n v="1.0129975"/>
    <n v="76.45264150943396"/>
    <x v="0"/>
    <x v="0"/>
  </r>
  <r>
    <n v="31"/>
    <s v="The Alan Katz Show"/>
    <s v="After a two-year hiatus, The Alan Katz Show is coming back! But it can't unless we can get a 16gb flash drive valued at $12.71!"/>
    <x v="24"/>
    <n v="13"/>
    <x v="0"/>
    <x v="0"/>
    <s v="USD"/>
    <n v="1453748434"/>
    <x v="31"/>
    <b v="0"/>
    <n v="1"/>
    <b v="1"/>
    <s v="film &amp; video/television"/>
    <n v="1"/>
    <n v="13"/>
    <x v="0"/>
    <x v="0"/>
  </r>
  <r>
    <n v="32"/>
    <s v="Over &amp; Out"/>
    <s v="Approaching a milestone birthday, Gail abandons her group of yuppie stay-at-home mom friends for the vibrant and rowdy gay community."/>
    <x v="25"/>
    <n v="28520"/>
    <x v="0"/>
    <x v="0"/>
    <s v="USD"/>
    <n v="1463111940"/>
    <x v="32"/>
    <b v="0"/>
    <n v="89"/>
    <b v="1"/>
    <s v="film &amp; video/television"/>
    <n v="1.0024604569420035"/>
    <n v="320.44943820224717"/>
    <x v="0"/>
    <x v="0"/>
  </r>
  <r>
    <n v="33"/>
    <s v="Imaginary Problems"/>
    <s v="3 best friends balance their work, personal and private lives while finding time for their imaginary friends (who are 3 puppets)."/>
    <x v="26"/>
    <n v="5360"/>
    <x v="0"/>
    <x v="0"/>
    <s v="USD"/>
    <n v="1447001501"/>
    <x v="33"/>
    <b v="0"/>
    <n v="64"/>
    <b v="1"/>
    <s v="film &amp; video/television"/>
    <n v="1.0209523809523811"/>
    <n v="83.75"/>
    <x v="0"/>
    <x v="0"/>
  </r>
  <r>
    <n v="34"/>
    <s v="#Josh: T.V. Show Sizzle Reel"/>
    <s v="A digitally dependent Josh, is forced to coexist with his promiscuous problematic cousin Wes, and face his fears of a human connection"/>
    <x v="27"/>
    <n v="3392"/>
    <x v="0"/>
    <x v="0"/>
    <s v="USD"/>
    <n v="1407224601"/>
    <x v="34"/>
    <b v="0"/>
    <n v="68"/>
    <b v="1"/>
    <s v="film &amp; video/television"/>
    <n v="1.3046153846153845"/>
    <n v="49.882352941176471"/>
    <x v="0"/>
    <x v="0"/>
  </r>
  <r>
    <n v="35"/>
    <s v="Why Adam? A TV show about the science behind everyday life!"/>
    <s v="Why Adam? is an independent TV show that explores concepts of basic science in everyday life."/>
    <x v="28"/>
    <n v="1665"/>
    <x v="0"/>
    <x v="0"/>
    <s v="USD"/>
    <n v="1430179200"/>
    <x v="35"/>
    <b v="0"/>
    <n v="28"/>
    <b v="1"/>
    <s v="film &amp; video/television"/>
    <n v="1.665"/>
    <n v="59.464285714285715"/>
    <x v="0"/>
    <x v="0"/>
  </r>
  <r>
    <n v="36"/>
    <s v="THE LISTENING BOX"/>
    <s v="A modern day priest makes an unusual discovery, setting off a chain of events."/>
    <x v="12"/>
    <n v="8529"/>
    <x v="0"/>
    <x v="0"/>
    <s v="USD"/>
    <n v="1428128525"/>
    <x v="36"/>
    <b v="0"/>
    <n v="44"/>
    <b v="1"/>
    <s v="film &amp; video/television"/>
    <n v="1.4215"/>
    <n v="193.84090909090909"/>
    <x v="0"/>
    <x v="0"/>
  </r>
  <r>
    <n v="37"/>
    <s v="The Journey"/>
    <s v="Take an unscripted, real-time journey with Greg Aiello to the planet's wildest and most iconic places on this adventure travel TV show."/>
    <x v="29"/>
    <n v="40357"/>
    <x v="0"/>
    <x v="0"/>
    <s v="USD"/>
    <n v="1425055079"/>
    <x v="37"/>
    <b v="0"/>
    <n v="253"/>
    <b v="1"/>
    <s v="film &amp; video/television"/>
    <n v="1.8344090909090909"/>
    <n v="159.51383399209487"/>
    <x v="0"/>
    <x v="0"/>
  </r>
  <r>
    <n v="38"/>
    <s v="Brewz Brothers TV"/>
    <s v="A television show about three brothers from Chicago on a mission to discover and highlight the best breweries in America."/>
    <x v="30"/>
    <n v="2751"/>
    <x v="0"/>
    <x v="0"/>
    <s v="USD"/>
    <n v="1368235344"/>
    <x v="38"/>
    <b v="0"/>
    <n v="66"/>
    <b v="1"/>
    <s v="film &amp; video/television"/>
    <n v="1.1004"/>
    <n v="41.68181818181818"/>
    <x v="0"/>
    <x v="0"/>
  </r>
  <r>
    <n v="39"/>
    <s v="Deep Cuts - Series"/>
    <s v="Mystery-Drama Series. Following a shocking event, residents of a remote woodland community learn that some wounds never heal..."/>
    <x v="31"/>
    <n v="32745"/>
    <x v="0"/>
    <x v="1"/>
    <s v="GBP"/>
    <n v="1401058740"/>
    <x v="39"/>
    <b v="0"/>
    <n v="217"/>
    <b v="1"/>
    <s v="film &amp; video/television"/>
    <n v="1.3098000000000001"/>
    <n v="150.89861751152074"/>
    <x v="0"/>
    <x v="0"/>
  </r>
  <r>
    <n v="40"/>
    <s v="Regal Fare Season One"/>
    <s v="There is a cooking show in production that needs your help, a show about using local ingredients to create simple and elegant meals."/>
    <x v="13"/>
    <n v="2027"/>
    <x v="0"/>
    <x v="0"/>
    <s v="USD"/>
    <n v="1403150400"/>
    <x v="40"/>
    <b v="0"/>
    <n v="16"/>
    <b v="1"/>
    <s v="film &amp; video/television"/>
    <n v="1.0135000000000001"/>
    <n v="126.6875"/>
    <x v="0"/>
    <x v="0"/>
  </r>
  <r>
    <n v="41"/>
    <s v="Up on High Ground TV series"/>
    <s v="A TV series that takes place in a high school setting with religions,morals,&amp; ethics as a guiding message for students &amp; their families"/>
    <x v="13"/>
    <n v="2000"/>
    <x v="0"/>
    <x v="0"/>
    <s v="USD"/>
    <n v="1412516354"/>
    <x v="41"/>
    <b v="0"/>
    <n v="19"/>
    <b v="1"/>
    <s v="film &amp; video/television"/>
    <n v="1"/>
    <n v="105.26315789473684"/>
    <x v="0"/>
    <x v="0"/>
  </r>
  <r>
    <n v="42"/>
    <s v="BROS TV Pilot (Iraq)"/>
    <s v="A show that explores the universal hospitality and shenanigans of BRO cultures in the most forbidden and unfamiliar places on earth!"/>
    <x v="32"/>
    <n v="19860"/>
    <x v="0"/>
    <x v="0"/>
    <s v="USD"/>
    <n v="1419780026"/>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x v="3"/>
    <n v="30866"/>
    <x v="0"/>
    <x v="0"/>
    <s v="USD"/>
    <n v="1405209600"/>
    <x v="43"/>
    <b v="0"/>
    <n v="263"/>
    <b v="1"/>
    <s v="film &amp; video/television"/>
    <n v="3.0865999999999998"/>
    <n v="117.36121673003802"/>
    <x v="0"/>
    <x v="0"/>
  </r>
  <r>
    <n v="44"/>
    <s v="BIG WHISKEY TV Show"/>
    <s v="The Creator of the hit FOX show THE BOURBON LOUNGE brings you BIG WHISKEY. A new travel show exploring whiskey like you've never seen."/>
    <x v="13"/>
    <n v="2000"/>
    <x v="0"/>
    <x v="0"/>
    <s v="USD"/>
    <n v="1412648537"/>
    <x v="44"/>
    <b v="0"/>
    <n v="15"/>
    <b v="1"/>
    <s v="film &amp; video/television"/>
    <n v="1"/>
    <n v="133.33333333333334"/>
    <x v="0"/>
    <x v="0"/>
  </r>
  <r>
    <n v="45"/>
    <s v="The Art of the Lift"/>
    <s v="The Art of the Lift is a crime drama that follows an expert crew of pick-pockets and their attempt at breaking in a new recruit."/>
    <x v="10"/>
    <n v="6000"/>
    <x v="0"/>
    <x v="0"/>
    <s v="USD"/>
    <n v="1461769107"/>
    <x v="45"/>
    <b v="0"/>
    <n v="61"/>
    <b v="1"/>
    <s v="film &amp; video/television"/>
    <n v="1.2"/>
    <n v="98.360655737704917"/>
    <x v="0"/>
    <x v="0"/>
  </r>
  <r>
    <n v="46"/>
    <s v="New equipment for Joy's World!"/>
    <s v="The legendary community TV programme Joy's World is in dire need of new equipment! We are hoping you can help."/>
    <x v="33"/>
    <n v="8750"/>
    <x v="0"/>
    <x v="2"/>
    <s v="AUD"/>
    <n v="145022097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x v="10"/>
    <n v="5380.55"/>
    <x v="0"/>
    <x v="0"/>
    <s v="USD"/>
    <n v="1419021607"/>
    <x v="4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x v="13"/>
    <n v="2159"/>
    <x v="0"/>
    <x v="1"/>
    <s v="GBP"/>
    <n v="1425211200"/>
    <x v="48"/>
    <b v="0"/>
    <n v="38"/>
    <b v="1"/>
    <s v="film &amp; video/television"/>
    <n v="1.0794999999999999"/>
    <n v="56.815789473684212"/>
    <x v="0"/>
    <x v="0"/>
  </r>
  <r>
    <n v="49"/>
    <s v="Driving Jersey - Season Five"/>
    <s v="Driving Jersey is real people telling real stories."/>
    <x v="14"/>
    <n v="12000"/>
    <x v="0"/>
    <x v="0"/>
    <s v="USD"/>
    <n v="1445660045"/>
    <x v="49"/>
    <b v="0"/>
    <n v="87"/>
    <b v="1"/>
    <s v="film &amp; video/television"/>
    <n v="1"/>
    <n v="137.93103448275863"/>
    <x v="0"/>
    <x v="0"/>
  </r>
  <r>
    <n v="50"/>
    <s v="The Love Lounge"/>
    <s v="A brand new dating show which helps one lucky lady find her Mr Right with difficult decisions to make along the way."/>
    <x v="20"/>
    <n v="600"/>
    <x v="0"/>
    <x v="1"/>
    <s v="GBP"/>
    <n v="1422637200"/>
    <x v="50"/>
    <b v="0"/>
    <n v="22"/>
    <b v="1"/>
    <s v="film &amp; video/television"/>
    <n v="1"/>
    <n v="27.272727272727273"/>
    <x v="0"/>
    <x v="0"/>
  </r>
  <r>
    <n v="51"/>
    <s v="SKY CITY HAYA"/>
    <s v="Please help us reach stretch goals of 16k, 26k, 41k for the soundtrack, extended scenes &amp; story development for our sci-fi TV series!"/>
    <x v="34"/>
    <n v="14082"/>
    <x v="0"/>
    <x v="0"/>
    <s v="USD"/>
    <n v="1439245037"/>
    <x v="51"/>
    <b v="0"/>
    <n v="119"/>
    <b v="1"/>
    <s v="film &amp; video/television"/>
    <n v="1.2801818181818181"/>
    <n v="118.33613445378151"/>
    <x v="0"/>
    <x v="0"/>
  </r>
  <r>
    <n v="52"/>
    <s v="Kode Orange - New TV Series"/>
    <s v="Kode Orange is an original television series that follows the lives of two police officers who join a special unit in high-crime LA"/>
    <x v="3"/>
    <n v="11621"/>
    <x v="0"/>
    <x v="0"/>
    <s v="USD"/>
    <n v="1405615846"/>
    <x v="52"/>
    <b v="0"/>
    <n v="52"/>
    <b v="1"/>
    <s v="film &amp; video/television"/>
    <n v="1.1620999999999999"/>
    <n v="223.48076923076923"/>
    <x v="0"/>
    <x v="0"/>
  </r>
  <r>
    <n v="53"/>
    <s v="Rolling out Vegan Mashup's Season 2"/>
    <s v="Delicious TV's Vegan Mashup launching season two on public television"/>
    <x v="9"/>
    <n v="3289"/>
    <x v="0"/>
    <x v="0"/>
    <s v="USD"/>
    <n v="1396648800"/>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x v="3"/>
    <n v="10100"/>
    <x v="0"/>
    <x v="0"/>
    <s v="USD"/>
    <n v="1451063221"/>
    <x v="54"/>
    <b v="0"/>
    <n v="52"/>
    <b v="1"/>
    <s v="film &amp; video/television"/>
    <n v="1.01"/>
    <n v="194.23076923076923"/>
    <x v="0"/>
    <x v="0"/>
  </r>
  <r>
    <n v="55"/>
    <s v="Di FAMILY"/>
    <s v="A story of an Italian family who tried it the right way but realized things work better if they do it &quot;their&quot; way. Weekly Series PILOT"/>
    <x v="35"/>
    <n v="11090"/>
    <x v="0"/>
    <x v="0"/>
    <s v="USD"/>
    <n v="1464390916"/>
    <x v="55"/>
    <b v="0"/>
    <n v="86"/>
    <b v="1"/>
    <s v="film &amp; video/television"/>
    <n v="1.2895348837209302"/>
    <n v="128.95348837209303"/>
    <x v="0"/>
    <x v="0"/>
  </r>
  <r>
    <n v="56"/>
    <s v="Voxwomen Cycling Show"/>
    <s v="We want to see more women's cycling on TV - and we need your help to make it happen!"/>
    <x v="6"/>
    <n v="8581"/>
    <x v="0"/>
    <x v="1"/>
    <s v="GBP"/>
    <n v="1433779200"/>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x v="36"/>
    <n v="15285"/>
    <x v="0"/>
    <x v="0"/>
    <s v="USD"/>
    <n v="1429991962"/>
    <x v="57"/>
    <b v="0"/>
    <n v="69"/>
    <b v="1"/>
    <s v="film &amp; video/television"/>
    <n v="1.0189999999999999"/>
    <n v="221.52173913043478"/>
    <x v="0"/>
    <x v="0"/>
  </r>
  <r>
    <n v="58"/>
    <s v="Gloaming"/>
    <s v="Alex thought he knew how the world worked. You live, you die and it's over. He was very, very wrong."/>
    <x v="3"/>
    <n v="10291"/>
    <x v="0"/>
    <x v="0"/>
    <s v="USD"/>
    <n v="1416423172"/>
    <x v="58"/>
    <b v="0"/>
    <n v="75"/>
    <b v="1"/>
    <s v="film &amp; video/television"/>
    <n v="1.0290999999999999"/>
    <n v="137.21333333333334"/>
    <x v="0"/>
    <x v="0"/>
  </r>
  <r>
    <n v="59"/>
    <s v="&quot;Momentum&quot; - The Series"/>
    <s v="An electronic music producer stuck in his blue collar life has overnight success thrown at him when his music leaks on the internet."/>
    <x v="22"/>
    <n v="20025.14"/>
    <x v="0"/>
    <x v="0"/>
    <s v="USD"/>
    <n v="1442264400"/>
    <x v="59"/>
    <b v="0"/>
    <n v="33"/>
    <b v="1"/>
    <s v="film &amp; video/television"/>
    <n v="1.0012570000000001"/>
    <n v="606.82242424242418"/>
    <x v="0"/>
    <x v="0"/>
  </r>
  <r>
    <n v="60"/>
    <s v="Ever Since - Short Film"/>
    <s v="Set in a beautiful but desolate world, we see how loneliness can lead to friendship in unconventional ways."/>
    <x v="37"/>
    <n v="4648.33"/>
    <x v="0"/>
    <x v="1"/>
    <s v="GBP"/>
    <n v="1395532800"/>
    <x v="60"/>
    <b v="0"/>
    <n v="108"/>
    <b v="1"/>
    <s v="film &amp; video/shorts"/>
    <n v="1.0329622222222221"/>
    <n v="43.040092592592593"/>
    <x v="0"/>
    <x v="1"/>
  </r>
  <r>
    <n v="61"/>
    <s v="SPLITTING THE SYNAPSE"/>
    <s v="An exploration of the shadows that follow us from our past, the darkness that lives inside us and the ability to find our own freedom"/>
    <x v="10"/>
    <n v="7415"/>
    <x v="0"/>
    <x v="0"/>
    <s v="USD"/>
    <n v="1370547157"/>
    <x v="61"/>
    <b v="0"/>
    <n v="23"/>
    <b v="1"/>
    <s v="film &amp; video/shorts"/>
    <n v="1.4830000000000001"/>
    <n v="322.39130434782606"/>
    <x v="0"/>
    <x v="1"/>
  </r>
  <r>
    <n v="62"/>
    <s v="SPECIMEN 0625c - Sci-Fi Thriller"/>
    <s v="A man is forced to repeatedly crawl through a mysterious maze not knowing who captured him or why, but he is determined to find out."/>
    <x v="9"/>
    <n v="4642"/>
    <x v="0"/>
    <x v="0"/>
    <s v="USD"/>
    <n v="1362337878"/>
    <x v="62"/>
    <b v="0"/>
    <n v="48"/>
    <b v="1"/>
    <s v="film &amp; video/shorts"/>
    <n v="1.5473333333333332"/>
    <n v="96.708333333333329"/>
    <x v="0"/>
    <x v="1"/>
  </r>
  <r>
    <n v="63"/>
    <s v="The Attic"/>
    <s v="The Attic is my first short film.  Please help me with post production and distribution so that I can let it out into the world"/>
    <x v="13"/>
    <n v="2270.37"/>
    <x v="0"/>
    <x v="0"/>
    <s v="USD"/>
    <n v="1388206740"/>
    <x v="63"/>
    <b v="0"/>
    <n v="64"/>
    <b v="1"/>
    <s v="film &amp; video/shorts"/>
    <n v="1.1351849999999999"/>
    <n v="35.474531249999998"/>
    <x v="0"/>
    <x v="1"/>
  </r>
  <r>
    <n v="64"/>
    <s v="Millennial, The Movie"/>
    <s v="At the dawn of the New Millennium, a group of teenagers battle the Y2K bug to save humanity from boredom. The 2nd film by and/or."/>
    <x v="38"/>
    <n v="2080"/>
    <x v="0"/>
    <x v="0"/>
    <s v="USD"/>
    <n v="1373243181"/>
    <x v="64"/>
    <b v="0"/>
    <n v="24"/>
    <b v="1"/>
    <s v="film &amp; video/shorts"/>
    <n v="1.7333333333333334"/>
    <n v="86.666666666666671"/>
    <x v="0"/>
    <x v="1"/>
  </r>
  <r>
    <n v="65"/>
    <s v="Hello World - Post Production Funds"/>
    <s v="Help finish the short film Hello World. The story of an android in the broken home of a father &amp; son."/>
    <x v="39"/>
    <n v="7527"/>
    <x v="0"/>
    <x v="5"/>
    <s v="CAD"/>
    <n v="1407736740"/>
    <x v="65"/>
    <b v="0"/>
    <n v="57"/>
    <b v="1"/>
    <s v="film &amp; video/shorts"/>
    <n v="1.0752857142857142"/>
    <n v="132.05263157894737"/>
    <x v="0"/>
    <x v="1"/>
  </r>
  <r>
    <n v="66"/>
    <s v="A Stagnant Fever: Short Film"/>
    <s v="A dark comedy set in the '60s about clinical depression and one night stands."/>
    <x v="13"/>
    <n v="2372"/>
    <x v="0"/>
    <x v="0"/>
    <s v="USD"/>
    <n v="1468873420"/>
    <x v="66"/>
    <b v="0"/>
    <n v="26"/>
    <b v="1"/>
    <s v="film &amp; video/shorts"/>
    <n v="1.1859999999999999"/>
    <n v="91.230769230769226"/>
    <x v="0"/>
    <x v="1"/>
  </r>
  <r>
    <n v="67"/>
    <s v="You are a Priest Forever"/>
    <s v="The Ordination Mass of five Dominicans friars to the priesthood at the historic Saint Dominicâ€™s Church in Washington DC."/>
    <x v="13"/>
    <n v="2325"/>
    <x v="0"/>
    <x v="0"/>
    <s v="USD"/>
    <n v="1342360804"/>
    <x v="67"/>
    <b v="0"/>
    <n v="20"/>
    <b v="1"/>
    <s v="film &amp; video/shorts"/>
    <n v="1.1625000000000001"/>
    <n v="116.25"/>
    <x v="0"/>
    <x v="1"/>
  </r>
  <r>
    <n v="68"/>
    <s v="King Eider: Short Film"/>
    <s v="Black Comedy by final year students at Leeds University. _x000a_'Bird watching, tea, seaside and murder. Just your average British holiday.'"/>
    <x v="20"/>
    <n v="763"/>
    <x v="0"/>
    <x v="1"/>
    <s v="GBP"/>
    <n v="1393162791"/>
    <x v="68"/>
    <b v="0"/>
    <n v="36"/>
    <b v="1"/>
    <s v="film &amp; video/shorts"/>
    <n v="1.2716666666666667"/>
    <n v="21.194444444444443"/>
    <x v="0"/>
    <x v="1"/>
  </r>
  <r>
    <n v="69"/>
    <s v="More Than A Drive"/>
    <s v="A breakthrough cinematic experience about more than just the carsâ€¦the people, lifestyle, enthusiasm, party, and the Leavenworth Drive."/>
    <x v="3"/>
    <n v="11094.23"/>
    <x v="0"/>
    <x v="0"/>
    <s v="USD"/>
    <n v="1317538740"/>
    <x v="69"/>
    <b v="0"/>
    <n v="178"/>
    <b v="1"/>
    <s v="film &amp; video/shorts"/>
    <n v="1.109423"/>
    <n v="62.327134831460668"/>
    <x v="0"/>
    <x v="1"/>
  </r>
  <r>
    <n v="70"/>
    <s v="Scraps"/>
    <s v="Maggie barely survives a deranged baptism by her mother only to be born again to a string of foster parents. Things can always be worse"/>
    <x v="2"/>
    <n v="636"/>
    <x v="0"/>
    <x v="0"/>
    <s v="USD"/>
    <n v="1315171845"/>
    <x v="70"/>
    <b v="0"/>
    <n v="17"/>
    <b v="1"/>
    <s v="film &amp; video/shorts"/>
    <n v="1.272"/>
    <n v="37.411764705882355"/>
    <x v="0"/>
    <x v="1"/>
  </r>
  <r>
    <n v="71"/>
    <s v="Diggin Deep to help find &quot;A Man, Buried&quot;"/>
    <s v="A comedic tale about the duality of man set in a trailer park needs your help with sound design and getting it into film festivals"/>
    <x v="40"/>
    <n v="2231"/>
    <x v="0"/>
    <x v="0"/>
    <s v="USD"/>
    <n v="1338186657"/>
    <x v="71"/>
    <b v="0"/>
    <n v="32"/>
    <b v="1"/>
    <s v="film &amp; video/shorts"/>
    <n v="1.2394444444444443"/>
    <n v="69.71875"/>
    <x v="0"/>
    <x v="1"/>
  </r>
  <r>
    <n v="72"/>
    <s v="Trickle"/>
    <s v="A young man forced to live back home after an automobile accident leaves him to rediscover what it means to be a part of his family."/>
    <x v="41"/>
    <n v="2385"/>
    <x v="0"/>
    <x v="0"/>
    <s v="USD"/>
    <n v="1352937600"/>
    <x v="72"/>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x v="42"/>
    <n v="900"/>
    <x v="0"/>
    <x v="0"/>
    <s v="USD"/>
    <n v="1304395140"/>
    <x v="73"/>
    <b v="0"/>
    <n v="18"/>
    <b v="1"/>
    <s v="film &amp; video/shorts"/>
    <n v="1"/>
    <n v="50"/>
    <x v="0"/>
    <x v="1"/>
  </r>
  <r>
    <n v="74"/>
    <s v="L'oiseau la nuit - Court-mÃ©trage"/>
    <s v="La nuit est devenue le lieu de la terreur. Alors qu'un couvre-feu est imposÃ©, une petite fille est enlevÃ©e par un rapace nocturne."/>
    <x v="2"/>
    <n v="564.66"/>
    <x v="0"/>
    <x v="6"/>
    <s v="EUR"/>
    <n v="1453376495"/>
    <x v="74"/>
    <b v="0"/>
    <n v="29"/>
    <b v="1"/>
    <s v="film &amp; video/shorts"/>
    <n v="1.1293199999999999"/>
    <n v="19.471034482758618"/>
    <x v="0"/>
    <x v="1"/>
  </r>
  <r>
    <n v="75"/>
    <s v="&quot;DAD&quot; - A USC Short Film"/>
    <s v="A teenager named Charlie discovers something new about himself while coping with the loss of his father."/>
    <x v="8"/>
    <n v="4040"/>
    <x v="0"/>
    <x v="0"/>
    <s v="USD"/>
    <n v="1366693272"/>
    <x v="75"/>
    <b v="0"/>
    <n v="47"/>
    <b v="1"/>
    <s v="film &amp; video/shorts"/>
    <n v="1.1542857142857144"/>
    <n v="85.957446808510639"/>
    <x v="0"/>
    <x v="1"/>
  </r>
  <r>
    <n v="76"/>
    <s v="Star Wars: Insidious"/>
    <s v="Karn A'Mor has awoken bloodied on a distant battlefield with no memory of his past! JOIN THE RESISTANCE and find out more..."/>
    <x v="43"/>
    <n v="460"/>
    <x v="0"/>
    <x v="0"/>
    <s v="USD"/>
    <n v="1325007358"/>
    <x v="76"/>
    <b v="0"/>
    <n v="15"/>
    <b v="1"/>
    <s v="film &amp; video/shorts"/>
    <n v="1.5333333333333334"/>
    <n v="30.666666666666668"/>
    <x v="0"/>
    <x v="1"/>
  </r>
  <r>
    <n v="77"/>
    <s v="Jonah and the Crab"/>
    <s v="A short film about a boy searching for companionship in a hermit crab he finds on the beach."/>
    <x v="44"/>
    <n v="1570"/>
    <x v="0"/>
    <x v="0"/>
    <s v="USD"/>
    <n v="1337569140"/>
    <x v="7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x v="45"/>
    <n v="1351"/>
    <x v="0"/>
    <x v="6"/>
    <s v="EUR"/>
    <n v="1472751121"/>
    <x v="78"/>
    <b v="0"/>
    <n v="35"/>
    <b v="1"/>
    <s v="film &amp; video/shorts"/>
    <n v="27.02"/>
    <n v="38.6"/>
    <x v="0"/>
    <x v="1"/>
  </r>
  <r>
    <n v="79"/>
    <s v="Japanese/International Short Film &quot;Mtn.&quot;"/>
    <s v="A short film about life, achieving your dreams, and overcoming hardship. We all have our mountain to climb."/>
    <x v="46"/>
    <n v="1651"/>
    <x v="0"/>
    <x v="1"/>
    <s v="GBP"/>
    <n v="1398451093"/>
    <x v="79"/>
    <b v="0"/>
    <n v="41"/>
    <b v="1"/>
    <s v="film &amp; video/shorts"/>
    <n v="1.27"/>
    <n v="40.268292682926827"/>
    <x v="0"/>
    <x v="1"/>
  </r>
  <r>
    <n v="80"/>
    <s v="Swingers Anonymous"/>
    <s v="What would you do if you ended up at a swingers party with two dead bodies and $20,000 in drug money?"/>
    <x v="14"/>
    <n v="12870"/>
    <x v="0"/>
    <x v="0"/>
    <s v="USD"/>
    <n v="1386640856"/>
    <x v="80"/>
    <b v="0"/>
    <n v="47"/>
    <b v="1"/>
    <s v="film &amp; video/shorts"/>
    <n v="1.0725"/>
    <n v="273.82978723404256"/>
    <x v="0"/>
    <x v="1"/>
  </r>
  <r>
    <n v="81"/>
    <s v="Carrying Place: A film of Maine hauntings"/>
    <s v="An elderly woman in rural Maine is haunted by figures seeking a sacrifice, but there are more forces at work than mere ghosts."/>
    <x v="47"/>
    <n v="1485"/>
    <x v="0"/>
    <x v="0"/>
    <s v="USD"/>
    <n v="1342234920"/>
    <x v="81"/>
    <b v="0"/>
    <n v="28"/>
    <b v="1"/>
    <s v="film &amp; video/shorts"/>
    <n v="1.98"/>
    <n v="53.035714285714285"/>
    <x v="0"/>
    <x v="1"/>
  </r>
  <r>
    <n v="82"/>
    <s v="&quot;T IS FOR TANTRUM&quot; - HORROR/COMEDY"/>
    <s v="A short film about the tragically hilarious events that occur when a fearful and panicky 6-year old boy loses his first baby tooth."/>
    <x v="23"/>
    <n v="4000.5"/>
    <x v="0"/>
    <x v="0"/>
    <s v="USD"/>
    <n v="1318189261"/>
    <x v="82"/>
    <b v="0"/>
    <n v="100"/>
    <b v="1"/>
    <s v="film &amp; video/shorts"/>
    <n v="1.0001249999999999"/>
    <n v="40.005000000000003"/>
    <x v="0"/>
    <x v="1"/>
  </r>
  <r>
    <n v="83"/>
    <s v="Sleep Lovers - By Daniel Modeste"/>
    <s v="Isaac, creator of the DreamMaker3000, finds love in his dreams with Mei his boss's wife who lives on the other side of the planet."/>
    <x v="48"/>
    <n v="205"/>
    <x v="0"/>
    <x v="1"/>
    <s v="GBP"/>
    <n v="1424604600"/>
    <x v="83"/>
    <b v="0"/>
    <n v="13"/>
    <b v="1"/>
    <s v="film &amp; video/shorts"/>
    <n v="1.0249999999999999"/>
    <n v="15.76923076923077"/>
    <x v="0"/>
    <x v="1"/>
  </r>
  <r>
    <n v="84"/>
    <s v="Redemption - Short Film"/>
    <s v="&quot;A sociopath crosses paths with the person he must confront about his wife's murder, it might be himself&quot;"/>
    <x v="2"/>
    <n v="500"/>
    <x v="0"/>
    <x v="0"/>
    <s v="USD"/>
    <n v="1305483086"/>
    <x v="84"/>
    <b v="0"/>
    <n v="7"/>
    <b v="1"/>
    <s v="film &amp; video/shorts"/>
    <n v="1"/>
    <n v="71.428571428571431"/>
    <x v="0"/>
    <x v="1"/>
  </r>
  <r>
    <n v="85"/>
    <s v="In Her Voice: short film"/>
    <s v="A short film by Melissa Woodrow &amp; Mark Janiak about seeking forgiveness, embracing the past and memories with a loved one."/>
    <x v="38"/>
    <n v="1506"/>
    <x v="0"/>
    <x v="0"/>
    <s v="USD"/>
    <n v="1316746837"/>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x v="12"/>
    <n v="6388"/>
    <x v="0"/>
    <x v="6"/>
    <s v="EUR"/>
    <n v="1451226045"/>
    <x v="86"/>
    <b v="0"/>
    <n v="17"/>
    <b v="1"/>
    <s v="film &amp; video/shorts"/>
    <n v="1.0646666666666667"/>
    <n v="375.76470588235293"/>
    <x v="0"/>
    <x v="1"/>
  </r>
  <r>
    <n v="87"/>
    <s v="Village Films Summer Project Fund (TK 2)"/>
    <s v="A father without work uses his daughter to con sympathy from strangers... sound familiar?  Help us make this film!"/>
    <x v="30"/>
    <n v="2615"/>
    <x v="0"/>
    <x v="0"/>
    <s v="USD"/>
    <n v="1275529260"/>
    <x v="87"/>
    <b v="0"/>
    <n v="25"/>
    <b v="1"/>
    <s v="film &amp; video/shorts"/>
    <n v="1.046"/>
    <n v="104.6"/>
    <x v="0"/>
    <x v="1"/>
  </r>
  <r>
    <n v="88"/>
    <s v="The Recursion Theorem (Short Film)"/>
    <s v="Imprisoned in an unfamiliar reality with strange new rules, Dan Everett struggles to find meaning and reason in this sci-fi noir short."/>
    <x v="8"/>
    <n v="3600"/>
    <x v="0"/>
    <x v="0"/>
    <s v="USD"/>
    <n v="1403452131"/>
    <x v="88"/>
    <b v="0"/>
    <n v="60"/>
    <b v="1"/>
    <s v="film &amp; video/shorts"/>
    <n v="1.0285714285714285"/>
    <n v="60"/>
    <x v="0"/>
    <x v="1"/>
  </r>
  <r>
    <n v="89"/>
    <s v="The Southwest Chronicles"/>
    <s v="A chronicle of four very different stories concerning racism to the power of love, all set in the beauty of the Southwest."/>
    <x v="12"/>
    <n v="6904"/>
    <x v="0"/>
    <x v="0"/>
    <s v="USD"/>
    <n v="1370196192"/>
    <x v="89"/>
    <b v="0"/>
    <n v="56"/>
    <b v="1"/>
    <s v="film &amp; video/shorts"/>
    <n v="1.1506666666666667"/>
    <n v="123.28571428571429"/>
    <x v="0"/>
    <x v="1"/>
  </r>
  <r>
    <n v="90"/>
    <s v="Help Get the Short Film Interior Design into Film Festivals!"/>
    <s v="We're looking for funding to help submit a short film to film festivals."/>
    <x v="2"/>
    <n v="502"/>
    <x v="0"/>
    <x v="0"/>
    <s v="USD"/>
    <n v="1310454499"/>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x v="9"/>
    <n v="3600"/>
    <x v="0"/>
    <x v="0"/>
    <s v="USD"/>
    <n v="1305625164"/>
    <x v="91"/>
    <b v="0"/>
    <n v="46"/>
    <b v="1"/>
    <s v="film &amp; video/shorts"/>
    <n v="1.2"/>
    <n v="78.260869565217391"/>
    <x v="0"/>
    <x v="1"/>
  </r>
  <r>
    <n v="92"/>
    <s v="Euphoria"/>
    <s v="Euphoria is an adventure film that follows adrenaline filled athletes on their hunt for the sublime while balancing family and careers."/>
    <x v="10"/>
    <n v="5260"/>
    <x v="0"/>
    <x v="5"/>
    <s v="CAD"/>
    <n v="1485936000"/>
    <x v="92"/>
    <b v="0"/>
    <n v="43"/>
    <b v="1"/>
    <s v="film &amp; video/shorts"/>
    <n v="1.052"/>
    <n v="122.32558139534883"/>
    <x v="0"/>
    <x v="1"/>
  </r>
  <r>
    <n v="93"/>
    <s v="&quot;Someday Everyday&quot; Short Film"/>
    <s v="Someday Everyday is a short drama that navigates through the past and present of a young man's life, through his struggles and triumphs"/>
    <x v="28"/>
    <n v="1106"/>
    <x v="0"/>
    <x v="0"/>
    <s v="USD"/>
    <n v="1341349200"/>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x v="49"/>
    <n v="260"/>
    <x v="0"/>
    <x v="1"/>
    <s v="GBP"/>
    <n v="1396890822"/>
    <x v="94"/>
    <b v="0"/>
    <n v="12"/>
    <b v="1"/>
    <s v="film &amp; video/shorts"/>
    <n v="1.04"/>
    <n v="21.666666666666668"/>
    <x v="0"/>
    <x v="1"/>
  </r>
  <r>
    <n v="95"/>
    <s v="Gotham Knight Terrors: Comedic Batman Short"/>
    <s v="The Batman's Rogues Gallery assembles for a meeting. Scarecrow's fear gas accidently goes off and fears of the villains start to arise."/>
    <x v="18"/>
    <n v="460"/>
    <x v="0"/>
    <x v="0"/>
    <s v="USD"/>
    <n v="1330214841"/>
    <x v="95"/>
    <b v="0"/>
    <n v="21"/>
    <b v="1"/>
    <s v="film &amp; video/shorts"/>
    <n v="1.3142857142857143"/>
    <n v="21.904761904761905"/>
    <x v="0"/>
    <x v="1"/>
  </r>
  <r>
    <n v="96"/>
    <s v="Ice Hockey"/>
    <s v="Danny is a defenseman for his high school hockey team. This is a day in his life: school, hockey, girls and his next-door neighbor, Ken Daneyko."/>
    <x v="15"/>
    <n v="1720"/>
    <x v="0"/>
    <x v="0"/>
    <s v="USD"/>
    <n v="1280631600"/>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x v="44"/>
    <n v="425"/>
    <x v="0"/>
    <x v="0"/>
    <s v="USD"/>
    <n v="1310440482"/>
    <x v="97"/>
    <b v="0"/>
    <n v="8"/>
    <b v="1"/>
    <s v="film &amp; video/shorts"/>
    <n v="1.0625"/>
    <n v="53.125"/>
    <x v="0"/>
    <x v="1"/>
  </r>
  <r>
    <n v="98"/>
    <s v="CUT OUT"/>
    <s v="&quot;Cut Out&quot; tells the story of a young woman who befriends a neighborhood teen and finds herself involved with gang violence."/>
    <x v="50"/>
    <n v="3400"/>
    <x v="0"/>
    <x v="0"/>
    <s v="USD"/>
    <n v="1354923000"/>
    <x v="98"/>
    <b v="0"/>
    <n v="60"/>
    <b v="1"/>
    <s v="film &amp; video/shorts"/>
    <n v="1.0625"/>
    <n v="56.666666666666664"/>
    <x v="0"/>
    <x v="1"/>
  </r>
  <r>
    <n v="99"/>
    <s v="BEAT: An Original Short Film"/>
    <s v="A feminist tale of two girls finally giving a &quot;Nice Guy&quot; what he truly deserves. Also, dancing!"/>
    <x v="15"/>
    <n v="1590.29"/>
    <x v="0"/>
    <x v="0"/>
    <s v="USD"/>
    <n v="1390426799"/>
    <x v="99"/>
    <b v="0"/>
    <n v="39"/>
    <b v="1"/>
    <s v="film &amp; video/shorts"/>
    <n v="1.0601933333333333"/>
    <n v="40.776666666666664"/>
    <x v="0"/>
    <x v="1"/>
  </r>
  <r>
    <n v="100"/>
    <s v="Two Sisters"/>
    <s v="Two sisters share a fragile relationship. When their mother dies and they inherit the family house, old problems rise to the surface."/>
    <x v="10"/>
    <n v="5000"/>
    <x v="0"/>
    <x v="0"/>
    <s v="USD"/>
    <n v="1352055886"/>
    <x v="100"/>
    <b v="0"/>
    <n v="26"/>
    <b v="1"/>
    <s v="film &amp; video/shorts"/>
    <n v="1"/>
    <n v="192.30769230769232"/>
    <x v="0"/>
    <x v="1"/>
  </r>
  <r>
    <n v="101"/>
    <s v="In Their Turn : A MFA Thesis Film"/>
    <s v="The spatiotemporal boundaries between a manâ€™s life, and that of his father dissolve. A reflection on experience, image, and memory."/>
    <x v="8"/>
    <n v="3500"/>
    <x v="0"/>
    <x v="0"/>
    <s v="USD"/>
    <n v="1359052710"/>
    <x v="101"/>
    <b v="0"/>
    <n v="35"/>
    <b v="1"/>
    <s v="film &amp; video/shorts"/>
    <n v="1"/>
    <n v="100"/>
    <x v="0"/>
    <x v="1"/>
  </r>
  <r>
    <n v="102"/>
    <s v="Dear God No!"/>
    <s v="A gang of outlaw bikers pull a home invasion on a disgraced Anthropologist hiding a secret locked in his cabin basement."/>
    <x v="12"/>
    <n v="7665"/>
    <x v="0"/>
    <x v="0"/>
    <s v="USD"/>
    <n v="1293073733"/>
    <x v="102"/>
    <b v="0"/>
    <n v="65"/>
    <b v="1"/>
    <s v="film &amp; video/shorts"/>
    <n v="1.2775000000000001"/>
    <n v="117.92307692307692"/>
    <x v="0"/>
    <x v="1"/>
  </r>
  <r>
    <n v="103"/>
    <s v="I'M TWENTY SOMETHING"/>
    <s v="Three friends in their twenties are trying to do the impossible - have fun on a casual Friday night."/>
    <x v="46"/>
    <n v="1367"/>
    <x v="0"/>
    <x v="1"/>
    <s v="GBP"/>
    <n v="1394220030"/>
    <x v="103"/>
    <b v="0"/>
    <n v="49"/>
    <b v="1"/>
    <s v="film &amp; video/shorts"/>
    <n v="1.0515384615384615"/>
    <n v="27.897959183673468"/>
    <x v="0"/>
    <x v="1"/>
  </r>
  <r>
    <n v="104"/>
    <s v="Good 'Ol Trumpet"/>
    <s v="UCF short film about an old man, his love for music, and his misplaced trumpet.  "/>
    <x v="2"/>
    <n v="600"/>
    <x v="0"/>
    <x v="0"/>
    <s v="USD"/>
    <n v="1301792400"/>
    <x v="104"/>
    <b v="0"/>
    <n v="10"/>
    <b v="1"/>
    <s v="film &amp; video/shorts"/>
    <n v="1.2"/>
    <n v="60"/>
    <x v="0"/>
    <x v="1"/>
  </r>
  <r>
    <n v="105"/>
    <s v="Single Parent Date Night-A Comedic Short Film"/>
    <s v="Single Parent Date Night is a comedic short film about two single parents trying to reentering the dating pool."/>
    <x v="41"/>
    <n v="2363"/>
    <x v="0"/>
    <x v="0"/>
    <s v="USD"/>
    <n v="1463184000"/>
    <x v="105"/>
    <b v="0"/>
    <n v="60"/>
    <b v="1"/>
    <s v="film &amp; video/shorts"/>
    <n v="1.074090909090909"/>
    <n v="39.383333333333333"/>
    <x v="0"/>
    <x v="1"/>
  </r>
  <r>
    <n v="106"/>
    <s v="LOST WEEKEND"/>
    <s v="A Boy. A Girl. A Car. A Serial Killer."/>
    <x v="10"/>
    <n v="5025"/>
    <x v="0"/>
    <x v="0"/>
    <s v="USD"/>
    <n v="1333391901"/>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x v="51"/>
    <n v="7685"/>
    <x v="0"/>
    <x v="0"/>
    <s v="USD"/>
    <n v="1303688087"/>
    <x v="107"/>
    <b v="0"/>
    <n v="69"/>
    <b v="1"/>
    <s v="film &amp; video/shorts"/>
    <n v="1.0246666666666666"/>
    <n v="111.37681159420291"/>
    <x v="0"/>
    <x v="1"/>
  </r>
  <r>
    <n v="108"/>
    <s v="GLASS: A Love Story"/>
    <s v="When a man can't find love, his Google GLASS does the searching for him. A short film shot with Google Glass."/>
    <x v="15"/>
    <n v="3700"/>
    <x v="0"/>
    <x v="0"/>
    <s v="USD"/>
    <n v="1370011370"/>
    <x v="108"/>
    <b v="0"/>
    <n v="47"/>
    <b v="1"/>
    <s v="film &amp; video/shorts"/>
    <n v="2.4666666666666668"/>
    <n v="78.723404255319153"/>
    <x v="0"/>
    <x v="1"/>
  </r>
  <r>
    <n v="109"/>
    <s v="Dapper Dan - &quot;Fly As I Wanna&quot; Music Video"/>
    <s v="This video may be bigger than you and it may be bigger than me but, itâ€™s not bigger than you and me! Can you dig it?"/>
    <x v="28"/>
    <n v="2195"/>
    <x v="0"/>
    <x v="0"/>
    <s v="USD"/>
    <n v="1298680630"/>
    <x v="109"/>
    <b v="0"/>
    <n v="47"/>
    <b v="1"/>
    <s v="film &amp; video/shorts"/>
    <n v="2.1949999999999998"/>
    <n v="46.702127659574465"/>
    <x v="0"/>
    <x v="1"/>
  </r>
  <r>
    <n v="110"/>
    <s v="Earlids"/>
    <s v="Lee, an awkward teenager with sound-blocking earlids, must confront his self-isolation after a girl moves in next door."/>
    <x v="46"/>
    <n v="1700"/>
    <x v="0"/>
    <x v="0"/>
    <s v="USD"/>
    <n v="1384408740"/>
    <x v="110"/>
    <b v="0"/>
    <n v="26"/>
    <b v="1"/>
    <s v="film &amp; video/shorts"/>
    <n v="1.3076923076923077"/>
    <n v="65.384615384615387"/>
    <x v="0"/>
    <x v="1"/>
  </r>
  <r>
    <n v="111"/>
    <s v="Judi Dench is Cool in Person"/>
    <s v="Two actors, one bookie and a very bad day.  Judi Dench is Cool in Person is fast, funny and only a little bit nasty."/>
    <x v="8"/>
    <n v="5410"/>
    <x v="0"/>
    <x v="2"/>
    <s v="AUD"/>
    <n v="1433059187"/>
    <x v="111"/>
    <b v="0"/>
    <n v="53"/>
    <b v="1"/>
    <s v="film &amp; video/shorts"/>
    <n v="1.5457142857142858"/>
    <n v="102.0754716981132"/>
    <x v="0"/>
    <x v="1"/>
  </r>
  <r>
    <n v="112"/>
    <s v="MITOSIS | a short film"/>
    <s v="Only one choice can stop Anthony Oswald from fulfilling his destiny and saving millions of lives, and itâ€™s not his decision to make."/>
    <x v="10"/>
    <n v="5200"/>
    <x v="0"/>
    <x v="0"/>
    <s v="USD"/>
    <n v="1397354400"/>
    <x v="112"/>
    <b v="0"/>
    <n v="81"/>
    <b v="1"/>
    <s v="film &amp; video/shorts"/>
    <n v="1.04"/>
    <n v="64.197530864197532"/>
    <x v="0"/>
    <x v="1"/>
  </r>
  <r>
    <n v="113"/>
    <s v="&quot;The First Day&quot; by Julia Othmer- Music Video"/>
    <s v="A living memorial for all those dealing with trauma, grief and loss."/>
    <x v="10"/>
    <n v="7050"/>
    <x v="0"/>
    <x v="0"/>
    <s v="USD"/>
    <n v="1312642800"/>
    <x v="113"/>
    <b v="0"/>
    <n v="78"/>
    <b v="1"/>
    <s v="film &amp; video/shorts"/>
    <n v="1.41"/>
    <n v="90.384615384615387"/>
    <x v="0"/>
    <x v="1"/>
  </r>
  <r>
    <n v="114"/>
    <s v="l'esprit d'escalier-a senior film"/>
    <s v="This film explores the complicated nature that exists in all human relationships. A mother and a daughter seek to find happiness."/>
    <x v="9"/>
    <n v="3100"/>
    <x v="0"/>
    <x v="0"/>
    <s v="USD"/>
    <n v="1326436488"/>
    <x v="114"/>
    <b v="0"/>
    <n v="35"/>
    <b v="1"/>
    <s v="film &amp; video/shorts"/>
    <n v="1.0333333333333334"/>
    <n v="88.571428571428569"/>
    <x v="0"/>
    <x v="1"/>
  </r>
  <r>
    <n v="115"/>
    <s v="The World's Greatest Lover"/>
    <s v="Never judge a book (or a lover) by their cover."/>
    <x v="52"/>
    <n v="632"/>
    <x v="0"/>
    <x v="0"/>
    <s v="USD"/>
    <n v="1328377444"/>
    <x v="115"/>
    <b v="0"/>
    <n v="22"/>
    <b v="1"/>
    <s v="film &amp; video/shorts"/>
    <n v="1.4044444444444444"/>
    <n v="28.727272727272727"/>
    <x v="0"/>
    <x v="1"/>
  </r>
  <r>
    <n v="116"/>
    <s v="Villanelle"/>
    <s v="Villanelle is a feature film that blends elements of classic, hardboiled Film Noir, with classic Horror and tells a great story to boot"/>
    <x v="8"/>
    <n v="3978"/>
    <x v="0"/>
    <x v="0"/>
    <s v="USD"/>
    <n v="1302260155"/>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x v="37"/>
    <n v="4522.22"/>
    <x v="0"/>
    <x v="0"/>
    <s v="USD"/>
    <n v="1276110000"/>
    <x v="117"/>
    <b v="0"/>
    <n v="27"/>
    <b v="1"/>
    <s v="film &amp; video/shorts"/>
    <n v="1.0049377777777779"/>
    <n v="167.48962962962963"/>
    <x v="0"/>
    <x v="1"/>
  </r>
  <r>
    <n v="118"/>
    <s v="DENOUNCED - A Short Film"/>
    <s v="When a ruthless hit-man is 'denounced' from the mafia, his old enemies declare war."/>
    <x v="10"/>
    <n v="5651.58"/>
    <x v="0"/>
    <x v="0"/>
    <s v="USD"/>
    <n v="1311902236"/>
    <x v="118"/>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x v="53"/>
    <n v="3398.1"/>
    <x v="0"/>
    <x v="0"/>
    <s v="USD"/>
    <n v="1313276400"/>
    <x v="119"/>
    <b v="0"/>
    <n v="37"/>
    <b v="1"/>
    <s v="film &amp; video/shorts"/>
    <n v="1.0455692307692308"/>
    <n v="91.840540540540545"/>
    <x v="0"/>
    <x v="1"/>
  </r>
  <r>
    <n v="120"/>
    <s v="Time Live: A short film (Canceled)"/>
    <s v="Now, you can chat with people from the history, by our sport cam with the time machine. However, the girl had some trouble to use it."/>
    <x v="54"/>
    <n v="10"/>
    <x v="1"/>
    <x v="7"/>
    <s v="HKD"/>
    <n v="1475457107"/>
    <x v="120"/>
    <b v="0"/>
    <n v="1"/>
    <b v="0"/>
    <s v="film &amp; video/science fiction"/>
    <n v="1.4285714285714287E-4"/>
    <n v="10"/>
    <x v="0"/>
    <x v="2"/>
  </r>
  <r>
    <n v="121"/>
    <s v="MICRO-MISSION"/>
    <s v="NAVY SEALS sent on a Area 51 Top-Secret rescue mission where they are shrunken and injected into an ET body, the immune system mutated."/>
    <x v="9"/>
    <n v="1"/>
    <x v="1"/>
    <x v="0"/>
    <s v="USD"/>
    <n v="1429352160"/>
    <x v="121"/>
    <b v="0"/>
    <n v="1"/>
    <b v="0"/>
    <s v="film &amp; video/science fiction"/>
    <n v="3.3333333333333332E-4"/>
    <n v="1"/>
    <x v="0"/>
    <x v="2"/>
  </r>
  <r>
    <n v="122"/>
    <s v="The Time Jumper (Canceled)"/>
    <s v="My ambition for this knows no bounds.  Seeing Sephoria in a live-action is a dream of mine."/>
    <x v="55"/>
    <n v="0"/>
    <x v="1"/>
    <x v="0"/>
    <s v="USD"/>
    <n v="1476094907"/>
    <x v="122"/>
    <b v="0"/>
    <n v="0"/>
    <b v="0"/>
    <s v="film &amp; video/science fiction"/>
    <n v="0"/>
    <e v="#DIV/0!"/>
    <x v="0"/>
    <x v="2"/>
  </r>
  <r>
    <n v="123"/>
    <s v="Sentient - The Web Series (Canceled)"/>
    <s v="A group of scientists stumble upon an extraterrestrial virus that is self aware. They must stop it's spread in order to save humanity."/>
    <x v="56"/>
    <n v="151"/>
    <x v="1"/>
    <x v="0"/>
    <s v="USD"/>
    <n v="1414533600"/>
    <x v="123"/>
    <b v="0"/>
    <n v="6"/>
    <b v="0"/>
    <s v="film &amp; video/science fiction"/>
    <n v="2.7454545454545453E-3"/>
    <n v="25.166666666666668"/>
    <x v="0"/>
    <x v="2"/>
  </r>
  <r>
    <n v="124"/>
    <s v="Blank Bodies - Post Production (Canceled)"/>
    <s v="An artificial man and woman discover love under the unsuspecting eyes of the four renowned artists who created them."/>
    <x v="23"/>
    <n v="0"/>
    <x v="1"/>
    <x v="0"/>
    <s v="USD"/>
    <n v="1431728242"/>
    <x v="124"/>
    <b v="0"/>
    <n v="0"/>
    <b v="0"/>
    <s v="film &amp; video/science fiction"/>
    <n v="0"/>
    <e v="#DIV/0!"/>
    <x v="0"/>
    <x v="2"/>
  </r>
  <r>
    <n v="125"/>
    <s v="Star Wars Fan Film (Canceled)"/>
    <s v="Due to my little sister finally having recovered from her surgery we can finally make our movie if we can get even a little help to pay"/>
    <x v="2"/>
    <n v="70"/>
    <x v="1"/>
    <x v="5"/>
    <s v="CAD"/>
    <n v="1486165880"/>
    <x v="125"/>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x v="31"/>
    <n v="1387"/>
    <x v="1"/>
    <x v="0"/>
    <s v="USD"/>
    <n v="1433988000"/>
    <x v="126"/>
    <b v="0"/>
    <n v="13"/>
    <b v="0"/>
    <s v="film &amp; video/science fiction"/>
    <n v="5.5480000000000002E-2"/>
    <n v="106.69230769230769"/>
    <x v="0"/>
    <x v="2"/>
  </r>
  <r>
    <n v="127"/>
    <s v="Human Evolution (Canceled)"/>
    <s v="An ambitious Sci-Fi/Action film that will have a big-budget feel with stunning visuals &amp; stunts starring a casting of up and comers."/>
    <x v="6"/>
    <n v="190"/>
    <x v="1"/>
    <x v="0"/>
    <s v="USD"/>
    <n v="1428069541"/>
    <x v="127"/>
    <b v="0"/>
    <n v="4"/>
    <b v="0"/>
    <s v="film &amp; video/science fiction"/>
    <n v="2.375E-2"/>
    <n v="47.5"/>
    <x v="0"/>
    <x v="2"/>
  </r>
  <r>
    <n v="128"/>
    <s v="Ralphi3 (Canceled)"/>
    <s v="A Science Fiction film filled with entertainment and Excitement"/>
    <x v="57"/>
    <n v="1867"/>
    <x v="1"/>
    <x v="0"/>
    <s v="USD"/>
    <n v="1476941293"/>
    <x v="128"/>
    <b v="0"/>
    <n v="6"/>
    <b v="0"/>
    <s v="film &amp; video/science fiction"/>
    <n v="1.8669999999999999E-2"/>
    <n v="311.16666666666669"/>
    <x v="0"/>
    <x v="2"/>
  </r>
  <r>
    <n v="129"/>
    <s v="JUSTICE LEAGUE ORIGINS (Canceled)"/>
    <s v="HEY!!! I'm David House, and I am currently working on a film called Justice League Origins!!! non-profit based on DC Comics Characters."/>
    <x v="22"/>
    <n v="0"/>
    <x v="1"/>
    <x v="0"/>
    <s v="USD"/>
    <n v="1414708183"/>
    <x v="129"/>
    <b v="0"/>
    <n v="0"/>
    <b v="0"/>
    <s v="film &amp; video/science fiction"/>
    <n v="0"/>
    <e v="#DIV/0!"/>
    <x v="0"/>
    <x v="2"/>
  </r>
  <r>
    <n v="130"/>
    <s v="Blue in the Green (Canceled)"/>
    <s v="A journey down the rabbit hole into the dark future. A mix of reality and dreams of a world dependant on an oppressed by technology."/>
    <x v="20"/>
    <n v="0"/>
    <x v="1"/>
    <x v="1"/>
    <s v="GBP"/>
    <n v="1402949760"/>
    <x v="130"/>
    <b v="0"/>
    <n v="0"/>
    <b v="0"/>
    <s v="film &amp; video/science fiction"/>
    <n v="0"/>
    <e v="#DIV/0!"/>
    <x v="0"/>
    <x v="2"/>
  </r>
  <r>
    <n v="131"/>
    <s v="I (Canceled)"/>
    <s v="I"/>
    <x v="38"/>
    <n v="0"/>
    <x v="1"/>
    <x v="0"/>
    <s v="USD"/>
    <n v="1467763200"/>
    <x v="131"/>
    <b v="0"/>
    <n v="0"/>
    <b v="0"/>
    <s v="film &amp; video/science fiction"/>
    <n v="0"/>
    <e v="#DIV/0!"/>
    <x v="0"/>
    <x v="2"/>
  </r>
  <r>
    <n v="132"/>
    <s v="The Message (Canceled)"/>
    <s v="An anime inspired sci-fi action short set in Tokyo, Japan by VFX veterans, Gerald Abraham, Kim Tran and sound engineer, Jeremy Corby."/>
    <x v="58"/>
    <n v="7655"/>
    <x v="1"/>
    <x v="0"/>
    <s v="USD"/>
    <n v="1415392207"/>
    <x v="132"/>
    <b v="0"/>
    <n v="81"/>
    <b v="0"/>
    <s v="film &amp; video/science fiction"/>
    <n v="9.5687499999999995E-2"/>
    <n v="94.506172839506178"/>
    <x v="0"/>
    <x v="2"/>
  </r>
  <r>
    <n v="133"/>
    <s v="Demon Women from outer space (Canceled)"/>
    <s v="Invasion from outer space sights, to weird to imagine destruction too monstrous to escape"/>
    <x v="59"/>
    <n v="0"/>
    <x v="1"/>
    <x v="0"/>
    <s v="USD"/>
    <n v="1464715860"/>
    <x v="133"/>
    <b v="0"/>
    <n v="0"/>
    <b v="0"/>
    <s v="film &amp; video/science fiction"/>
    <n v="0"/>
    <e v="#DIV/0!"/>
    <x v="0"/>
    <x v="2"/>
  </r>
  <r>
    <n v="134"/>
    <s v="MARLEY'S GHOST (AMBASSADORS OF STEAM) (Canceled)"/>
    <s v="steampunk  remake of &quot;a Christmas carol&quot;"/>
    <x v="10"/>
    <n v="0"/>
    <x v="1"/>
    <x v="0"/>
    <s v="USD"/>
    <n v="1441386000"/>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x v="9"/>
    <n v="403"/>
    <x v="1"/>
    <x v="0"/>
    <s v="USD"/>
    <n v="1404241200"/>
    <x v="135"/>
    <b v="0"/>
    <n v="5"/>
    <b v="0"/>
    <s v="film &amp; video/science fiction"/>
    <n v="0.13433333333333333"/>
    <n v="80.599999999999994"/>
    <x v="0"/>
    <x v="2"/>
  </r>
  <r>
    <n v="136"/>
    <s v="MICRO-MISSION (Canceled)"/>
    <s v="NAVY SEALS sent on a Area 51 Top-Secret rescue mission where they are shrunken and injected into an ET body, the immune system mutated."/>
    <x v="9"/>
    <n v="0"/>
    <x v="1"/>
    <x v="0"/>
    <s v="USD"/>
    <n v="1431771360"/>
    <x v="136"/>
    <b v="0"/>
    <n v="0"/>
    <b v="0"/>
    <s v="film &amp; video/science fiction"/>
    <n v="0"/>
    <e v="#DIV/0!"/>
    <x v="0"/>
    <x v="2"/>
  </r>
  <r>
    <n v="137"/>
    <s v="Predator : Repentance (Canceled)"/>
    <s v="An unofficial sequel to the independent 2015 fan film Predator: Dark ages. Set in 2141 we follow the crew of the cargoship Centurion"/>
    <x v="56"/>
    <n v="0"/>
    <x v="1"/>
    <x v="8"/>
    <s v="DKK"/>
    <n v="1444657593"/>
    <x v="137"/>
    <b v="0"/>
    <n v="0"/>
    <b v="0"/>
    <s v="film &amp; video/science fiction"/>
    <n v="0"/>
    <e v="#DIV/0!"/>
    <x v="0"/>
    <x v="2"/>
  </r>
  <r>
    <n v="138"/>
    <s v="Thr33 Days Dead: The Sequ3l (Canceled)"/>
    <s v="This movie will be the S3qu3l to Thr33 Days Dead, which premiered on SyFy and was the focus of SyFy's &quot;Town of the Living Dead&quot;."/>
    <x v="60"/>
    <n v="4712"/>
    <x v="1"/>
    <x v="0"/>
    <s v="USD"/>
    <n v="1438405140"/>
    <x v="138"/>
    <b v="0"/>
    <n v="58"/>
    <b v="0"/>
    <s v="film &amp; video/science fiction"/>
    <n v="3.1413333333333335E-2"/>
    <n v="81.241379310344826"/>
    <x v="0"/>
    <x v="2"/>
  </r>
  <r>
    <n v="139"/>
    <s v="Roman Dead (Canceled)"/>
    <s v="When  Rome is infected with a zombie plague, Lucius Agrippa and a small group fights for survival"/>
    <x v="2"/>
    <n v="500"/>
    <x v="1"/>
    <x v="0"/>
    <s v="USD"/>
    <n v="1436738772"/>
    <x v="139"/>
    <b v="0"/>
    <n v="1"/>
    <b v="0"/>
    <s v="film &amp; video/science fiction"/>
    <n v="1"/>
    <n v="500"/>
    <x v="0"/>
    <x v="2"/>
  </r>
  <r>
    <n v="140"/>
    <s v="Rome of the Dead (Canceled)"/>
    <s v="A Gladiator fights for his freedom to be reunited with his Family, he's one fight away, when Rome is infected with a Zombie Virus"/>
    <x v="61"/>
    <n v="0"/>
    <x v="1"/>
    <x v="0"/>
    <s v="USD"/>
    <n v="1426823132"/>
    <x v="140"/>
    <b v="0"/>
    <n v="0"/>
    <b v="0"/>
    <s v="film &amp; video/science fiction"/>
    <n v="0"/>
    <e v="#DIV/0!"/>
    <x v="0"/>
    <x v="2"/>
  </r>
  <r>
    <n v="141"/>
    <s v="Catherine Kimbridge Chronicles - Live-Action SciFi TV Series"/>
    <s v="Join us creating a Science Fiction TV Series based upon the popular novels -The Catherine Kimbridge Chronicles."/>
    <x v="14"/>
    <n v="1293"/>
    <x v="1"/>
    <x v="0"/>
    <s v="USD"/>
    <n v="1433043623"/>
    <x v="141"/>
    <b v="0"/>
    <n v="28"/>
    <b v="0"/>
    <s v="film &amp; video/science fiction"/>
    <n v="0.10775"/>
    <n v="46.178571428571431"/>
    <x v="0"/>
    <x v="2"/>
  </r>
  <r>
    <n v="142"/>
    <s v="SAMANTHA  SHADOW (Canceled)"/>
    <s v="A science fiction series about a women trying to stave off a mysterious appearance of monsters from getting out of a dark alley."/>
    <x v="9"/>
    <n v="10"/>
    <x v="1"/>
    <x v="0"/>
    <s v="USD"/>
    <n v="1416176778"/>
    <x v="142"/>
    <b v="0"/>
    <n v="1"/>
    <b v="0"/>
    <s v="film &amp; video/science fiction"/>
    <n v="3.3333333333333335E-3"/>
    <n v="10"/>
    <x v="0"/>
    <x v="2"/>
  </r>
  <r>
    <n v="143"/>
    <s v="CATTLE - AN AWESOME SCI-FI SHORT (Canceled)"/>
    <s v="A young woman learns she is one of few women left bred like cattle in order to control a deadly disease and the world populace"/>
    <x v="62"/>
    <n v="0"/>
    <x v="1"/>
    <x v="2"/>
    <s v="AUD"/>
    <n v="1472882100"/>
    <x v="143"/>
    <b v="0"/>
    <n v="0"/>
    <b v="0"/>
    <s v="film &amp; video/science fiction"/>
    <n v="0"/>
    <e v="#DIV/0!"/>
    <x v="0"/>
    <x v="2"/>
  </r>
  <r>
    <n v="144"/>
    <s v="The Great Fear - Post Production Funds (Canceled)"/>
    <s v="A film about a collapsing food industry, a lonely farmer and a lonely botanist needs your help to finish post-production!"/>
    <x v="51"/>
    <n v="2070"/>
    <x v="1"/>
    <x v="5"/>
    <s v="CAD"/>
    <n v="1428945472"/>
    <x v="144"/>
    <b v="0"/>
    <n v="37"/>
    <b v="0"/>
    <s v="film &amp; video/science fiction"/>
    <n v="0.27600000000000002"/>
    <n v="55.945945945945944"/>
    <x v="0"/>
    <x v="2"/>
  </r>
  <r>
    <n v="145"/>
    <s v="Threshold (Canceled)"/>
    <s v="Film-Makers Ricky Comuniello &amp; Ian Weeks are at it again - for the 1st time. We need your support for a modern Sci-Fiction short film"/>
    <x v="37"/>
    <n v="338"/>
    <x v="1"/>
    <x v="0"/>
    <s v="USD"/>
    <n v="1439298052"/>
    <x v="145"/>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x v="22"/>
    <n v="115"/>
    <x v="1"/>
    <x v="0"/>
    <s v="USD"/>
    <n v="1484698998"/>
    <x v="146"/>
    <b v="0"/>
    <n v="3"/>
    <b v="0"/>
    <s v="film &amp; video/science fiction"/>
    <n v="5.7499999999999999E-3"/>
    <n v="38.333333333333336"/>
    <x v="0"/>
    <x v="2"/>
  </r>
  <r>
    <n v="147"/>
    <s v="Consumed (Static Air) (Canceled)"/>
    <s v="Film makers catch live footage beyond their wildest dreams."/>
    <x v="39"/>
    <n v="0"/>
    <x v="1"/>
    <x v="1"/>
    <s v="GBP"/>
    <n v="1420741080"/>
    <x v="147"/>
    <b v="0"/>
    <n v="0"/>
    <b v="0"/>
    <s v="film &amp; video/science fiction"/>
    <n v="0"/>
    <e v="#DIV/0!"/>
    <x v="0"/>
    <x v="2"/>
  </r>
  <r>
    <n v="148"/>
    <s v="Space Gangstars (Canceled)"/>
    <s v="An aspiring pilot decides to take his Dad's ship for a joyride, and learns it was the biggest mistake of his life in this Sci-Fi comedy"/>
    <x v="63"/>
    <n v="40"/>
    <x v="1"/>
    <x v="0"/>
    <s v="USD"/>
    <n v="1456555536"/>
    <x v="148"/>
    <b v="0"/>
    <n v="2"/>
    <b v="0"/>
    <s v="film &amp; video/science fiction"/>
    <n v="8.0000000000000004E-4"/>
    <n v="20"/>
    <x v="0"/>
    <x v="2"/>
  </r>
  <r>
    <n v="149"/>
    <s v="Dichotomy (Canceled)"/>
    <s v="A provocatively mind-bending sci-fi thriller, this short film project examines opposites and the balance of the universe. #Dichotomy"/>
    <x v="3"/>
    <n v="92"/>
    <x v="1"/>
    <x v="0"/>
    <s v="USD"/>
    <n v="1419494400"/>
    <x v="149"/>
    <b v="0"/>
    <n v="6"/>
    <b v="0"/>
    <s v="film &amp; video/science fiction"/>
    <n v="9.1999999999999998E-3"/>
    <n v="15.333333333333334"/>
    <x v="0"/>
    <x v="2"/>
  </r>
  <r>
    <n v="150"/>
    <s v="Star Trek First Frontier (Canceled)"/>
    <s v="The untold story of Captain Robert April and the first launching of the starship U.S.S. Enterprise,  NCC-1701"/>
    <x v="64"/>
    <n v="30112"/>
    <x v="1"/>
    <x v="0"/>
    <s v="USD"/>
    <n v="1432612382"/>
    <x v="150"/>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x v="65"/>
    <n v="140"/>
    <x v="1"/>
    <x v="2"/>
    <s v="AUD"/>
    <n v="1434633191"/>
    <x v="151"/>
    <b v="0"/>
    <n v="5"/>
    <b v="0"/>
    <s v="film &amp; video/science fiction"/>
    <n v="5.5999999999999995E-4"/>
    <n v="28"/>
    <x v="0"/>
    <x v="2"/>
  </r>
  <r>
    <n v="152"/>
    <s v="The Great Dark (Canceled)"/>
    <s v="The Great Dark is a journey through the unimaginable...and un foreseeable..."/>
    <x v="66"/>
    <n v="30"/>
    <x v="1"/>
    <x v="0"/>
    <s v="USD"/>
    <n v="1411437100"/>
    <x v="152"/>
    <b v="0"/>
    <n v="2"/>
    <b v="0"/>
    <s v="film &amp; video/science fiction"/>
    <n v="7.8947368421052633E-5"/>
    <n v="15"/>
    <x v="0"/>
    <x v="2"/>
  </r>
  <r>
    <n v="153"/>
    <s v="Awakening (Canceled)"/>
    <s v="What would you do if you face something beyond your understanding? If someone you loved disappeared without a trace?"/>
    <x v="63"/>
    <n v="359"/>
    <x v="1"/>
    <x v="0"/>
    <s v="USD"/>
    <n v="1417532644"/>
    <x v="153"/>
    <b v="0"/>
    <n v="10"/>
    <b v="0"/>
    <s v="film &amp; video/science fiction"/>
    <n v="7.1799999999999998E-3"/>
    <n v="35.9"/>
    <x v="0"/>
    <x v="2"/>
  </r>
  <r>
    <n v="154"/>
    <s v="Quantum Alterations: Sci-fi, Stop Motion &amp; Fantasy Fan Film"/>
    <s v="Fiction Becomes Reality in this non-profit science fiction, stop motion, and fantasy fan film."/>
    <x v="15"/>
    <n v="40"/>
    <x v="1"/>
    <x v="0"/>
    <s v="USD"/>
    <n v="1433336895"/>
    <x v="154"/>
    <b v="0"/>
    <n v="3"/>
    <b v="0"/>
    <s v="film &amp; video/science fiction"/>
    <n v="2.6666666666666668E-2"/>
    <n v="13.333333333333334"/>
    <x v="0"/>
    <x v="2"/>
  </r>
  <r>
    <n v="155"/>
    <s v="The Last Armada (Canceled)"/>
    <s v="While a shadow of peace was on the horizon,humankind was being threatened by its past.Whispers of threat was being heard from the North"/>
    <x v="67"/>
    <n v="81"/>
    <x v="1"/>
    <x v="0"/>
    <s v="USD"/>
    <n v="1437657935"/>
    <x v="155"/>
    <b v="0"/>
    <n v="4"/>
    <b v="0"/>
    <s v="film &amp; video/science fiction"/>
    <n v="6.0000000000000002E-5"/>
    <n v="20.25"/>
    <x v="0"/>
    <x v="2"/>
  </r>
  <r>
    <n v="156"/>
    <s v="Mosaics (Canceled)"/>
    <s v="A short science-fiction film about an underground network of human-animal hybrids &amp; their struggle with oppression &amp; marginalization."/>
    <x v="19"/>
    <n v="1785"/>
    <x v="1"/>
    <x v="5"/>
    <s v="CAD"/>
    <n v="1407034796"/>
    <x v="156"/>
    <b v="0"/>
    <n v="15"/>
    <b v="0"/>
    <s v="film &amp; video/science fiction"/>
    <n v="5.0999999999999997E-2"/>
    <n v="119"/>
    <x v="0"/>
    <x v="2"/>
  </r>
  <r>
    <n v="157"/>
    <s v="Forever Man (short film) (Canceled)"/>
    <s v="Man's cryogenic chamber and his soulmate's time travel from the distant future allows them to meet in the middle."/>
    <x v="68"/>
    <n v="8"/>
    <x v="1"/>
    <x v="0"/>
    <s v="USD"/>
    <n v="1456523572"/>
    <x v="157"/>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x v="10"/>
    <n v="0"/>
    <x v="1"/>
    <x v="0"/>
    <s v="USD"/>
    <n v="1413942628"/>
    <x v="158"/>
    <b v="0"/>
    <n v="0"/>
    <b v="0"/>
    <s v="film &amp; video/science fiction"/>
    <n v="0"/>
    <e v="#DIV/0!"/>
    <x v="0"/>
    <x v="2"/>
  </r>
  <r>
    <n v="159"/>
    <s v="Rosette: Sci-Fi/Action Feature Film to Cast Hollywood Talent"/>
    <s v="Love, Robots... and Time Travel._x000a_Rosette: A Sci-Fi/Action/Adventure Feature Film, set to cast three A-list Hollywood actors."/>
    <x v="69"/>
    <n v="10"/>
    <x v="1"/>
    <x v="0"/>
    <s v="USD"/>
    <n v="1467541545"/>
    <x v="159"/>
    <b v="0"/>
    <n v="1"/>
    <b v="0"/>
    <s v="film &amp; video/science fiction"/>
    <n v="2.0000000000000002E-5"/>
    <n v="10"/>
    <x v="0"/>
    <x v="2"/>
  </r>
  <r>
    <n v="160"/>
    <s v="Con Todo mi Corazon: With all of my Heart."/>
    <s v="The title might seem cheesy, but my father says that to my mother every time they say I love you.     This story is dedicated to them."/>
    <x v="10"/>
    <n v="0"/>
    <x v="2"/>
    <x v="0"/>
    <s v="USD"/>
    <n v="1439675691"/>
    <x v="160"/>
    <b v="0"/>
    <n v="0"/>
    <b v="0"/>
    <s v="film &amp; video/drama"/>
    <n v="0"/>
    <e v="#DIV/0!"/>
    <x v="0"/>
    <x v="3"/>
  </r>
  <r>
    <n v="161"/>
    <s v="Midway: The Turning Point"/>
    <s v="Step 1 (script editing) to produce a dramatic film about the air/sea battle of WWII that turned the tide of victory for the US."/>
    <x v="63"/>
    <n v="5"/>
    <x v="2"/>
    <x v="0"/>
    <s v="USD"/>
    <n v="1404318595"/>
    <x v="161"/>
    <b v="0"/>
    <n v="1"/>
    <b v="0"/>
    <s v="film &amp; video/drama"/>
    <n v="1E-4"/>
    <n v="5"/>
    <x v="0"/>
    <x v="3"/>
  </r>
  <r>
    <n v="162"/>
    <s v="See It My Way"/>
    <s v="This film follows a young man who has had only a troubled family life. He turns to all the wrong things and life falls apart."/>
    <x v="70"/>
    <n v="435"/>
    <x v="2"/>
    <x v="0"/>
    <s v="USD"/>
    <n v="1408232520"/>
    <x v="162"/>
    <b v="0"/>
    <n v="10"/>
    <b v="0"/>
    <s v="film &amp; video/drama"/>
    <n v="0.15535714285714286"/>
    <n v="43.5"/>
    <x v="0"/>
    <x v="3"/>
  </r>
  <r>
    <n v="163"/>
    <s v="UNDIVIDED (Working Title)"/>
    <s v="Over 2.5 million Black men registered for the draft in World War II. _x000a_This will be the most comprehensive portrayal EVER of US. THEN."/>
    <x v="71"/>
    <n v="0"/>
    <x v="2"/>
    <x v="0"/>
    <s v="USD"/>
    <n v="1443657600"/>
    <x v="163"/>
    <b v="0"/>
    <n v="0"/>
    <b v="0"/>
    <s v="film &amp; video/drama"/>
    <n v="0"/>
    <e v="#DIV/0!"/>
    <x v="0"/>
    <x v="3"/>
  </r>
  <r>
    <n v="164"/>
    <s v="Angelix"/>
    <s v="Two cousins are caught up in the private war between warrior class angels and demons. You may be caught up too and not realize it yet."/>
    <x v="72"/>
    <n v="640"/>
    <x v="2"/>
    <x v="0"/>
    <s v="USD"/>
    <n v="1411150701"/>
    <x v="164"/>
    <b v="0"/>
    <n v="7"/>
    <b v="0"/>
    <s v="film &amp; video/drama"/>
    <n v="5.3333333333333332E-3"/>
    <n v="91.428571428571431"/>
    <x v="0"/>
    <x v="3"/>
  </r>
  <r>
    <n v="165"/>
    <s v="NET"/>
    <s v="A teacher. A boy. The beach and a heatwave that drove them all insane."/>
    <x v="73"/>
    <n v="0"/>
    <x v="2"/>
    <x v="1"/>
    <s v="GBP"/>
    <n v="1452613724"/>
    <x v="165"/>
    <b v="0"/>
    <n v="0"/>
    <b v="0"/>
    <s v="film &amp; video/drama"/>
    <n v="0"/>
    <e v="#DIV/0!"/>
    <x v="0"/>
    <x v="3"/>
  </r>
  <r>
    <n v="166"/>
    <s v="Pressure"/>
    <s v="A young teen makes a bad decision after joining gang and the film expresses his choices that led him to that point."/>
    <x v="10"/>
    <n v="3000"/>
    <x v="2"/>
    <x v="0"/>
    <s v="USD"/>
    <n v="1484531362"/>
    <x v="166"/>
    <b v="0"/>
    <n v="1"/>
    <b v="0"/>
    <s v="film &amp; video/drama"/>
    <n v="0.6"/>
    <n v="3000"/>
    <x v="0"/>
    <x v="3"/>
  </r>
  <r>
    <n v="167"/>
    <s v="Past"/>
    <s v="A young man experiences a tragedy and has the opportunity to go back and learn from his mistakes and find out his true self."/>
    <x v="74"/>
    <n v="11"/>
    <x v="2"/>
    <x v="0"/>
    <s v="USD"/>
    <n v="1438726535"/>
    <x v="167"/>
    <b v="0"/>
    <n v="2"/>
    <b v="0"/>
    <s v="film &amp; video/drama"/>
    <n v="1E-4"/>
    <n v="5.5"/>
    <x v="0"/>
    <x v="3"/>
  </r>
  <r>
    <n v="168"/>
    <s v="Moving On"/>
    <s v="A homeless Gulf War 2 vet, and Congressional Medal of Honor recipient fights for his sanity on the mean streets of Albuquerque."/>
    <x v="6"/>
    <n v="325"/>
    <x v="2"/>
    <x v="0"/>
    <s v="USD"/>
    <n v="1426791770"/>
    <x v="168"/>
    <b v="0"/>
    <n v="3"/>
    <b v="0"/>
    <s v="film &amp; video/drama"/>
    <n v="4.0625000000000001E-2"/>
    <n v="108.33333333333333"/>
    <x v="0"/>
    <x v="3"/>
  </r>
  <r>
    <n v="169"/>
    <s v="Family"/>
    <s v="Family is a short film about a father and son and two brothers who were separated by the Korean war and finally reunite after 60 years."/>
    <x v="30"/>
    <n v="560"/>
    <x v="2"/>
    <x v="1"/>
    <s v="GBP"/>
    <n v="1413634059"/>
    <x v="169"/>
    <b v="0"/>
    <n v="10"/>
    <b v="0"/>
    <s v="film &amp; video/drama"/>
    <n v="0.224"/>
    <n v="56"/>
    <x v="0"/>
    <x v="3"/>
  </r>
  <r>
    <n v="170"/>
    <s v="Letters to Daniel"/>
    <s v="Amy &amp; Missy survive Amy's bipolar disorder and go on to become award winning &amp; bestselling authors, screenwriters &amp; filmmakers"/>
    <x v="3"/>
    <n v="325"/>
    <x v="2"/>
    <x v="0"/>
    <s v="USD"/>
    <n v="1440912480"/>
    <x v="170"/>
    <b v="0"/>
    <n v="10"/>
    <b v="0"/>
    <s v="film &amp; video/drama"/>
    <n v="3.2500000000000001E-2"/>
    <n v="32.5"/>
    <x v="0"/>
    <x v="3"/>
  </r>
  <r>
    <n v="171"/>
    <s v="IRL: Gamers Unite"/>
    <s v="Team Mayhem, a local small town gang of gamers who are enlisted   to save the world from the new great evil known as Prowler."/>
    <x v="63"/>
    <n v="1"/>
    <x v="2"/>
    <x v="0"/>
    <s v="USD"/>
    <n v="1470975614"/>
    <x v="171"/>
    <b v="0"/>
    <n v="1"/>
    <b v="0"/>
    <s v="film &amp; video/drama"/>
    <n v="2.0000000000000002E-5"/>
    <n v="1"/>
    <x v="0"/>
    <x v="3"/>
  </r>
  <r>
    <n v="172"/>
    <s v="The Blind Dolphin Story"/>
    <s v="A short film on the rarest mammal and the second most endangered freshwater river dolphin, in Pakistan."/>
    <x v="75"/>
    <n v="0"/>
    <x v="2"/>
    <x v="0"/>
    <s v="USD"/>
    <n v="1426753723"/>
    <x v="172"/>
    <b v="0"/>
    <n v="0"/>
    <b v="0"/>
    <s v="film &amp; video/drama"/>
    <n v="0"/>
    <e v="#DIV/0!"/>
    <x v="0"/>
    <x v="3"/>
  </r>
  <r>
    <n v="173"/>
    <s v="7 Sins"/>
    <s v="This is a film inspired by Quentin Tarantino, I want to make a film thats entertaining yet gritty. 7 Sins is in pre-production."/>
    <x v="76"/>
    <n v="0"/>
    <x v="2"/>
    <x v="1"/>
    <s v="GBP"/>
    <n v="1425131108"/>
    <x v="173"/>
    <b v="0"/>
    <n v="0"/>
    <b v="0"/>
    <s v="film &amp; video/drama"/>
    <n v="0"/>
    <e v="#DIV/0!"/>
    <x v="0"/>
    <x v="3"/>
  </r>
  <r>
    <n v="174"/>
    <s v="I Am Forgotten"/>
    <s v="An international short film project. It is about loneliness, wich is caused by the current compulsion to check your Facebook every day."/>
    <x v="12"/>
    <n v="0"/>
    <x v="2"/>
    <x v="9"/>
    <s v="EUR"/>
    <n v="1431108776"/>
    <x v="174"/>
    <b v="0"/>
    <n v="0"/>
    <b v="0"/>
    <s v="film &amp; video/drama"/>
    <n v="0"/>
    <e v="#DIV/0!"/>
    <x v="0"/>
    <x v="3"/>
  </r>
  <r>
    <n v="175"/>
    <s v="Gooseberry Fool - Feature Film"/>
    <s v="To heal her scars Olivia must take a journey back to her roots, where an unresolved conflict stands between her and musical success."/>
    <x v="22"/>
    <n v="1297"/>
    <x v="2"/>
    <x v="1"/>
    <s v="GBP"/>
    <n v="1409337611"/>
    <x v="175"/>
    <b v="0"/>
    <n v="26"/>
    <b v="0"/>
    <s v="film &amp; video/drama"/>
    <n v="6.4850000000000005E-2"/>
    <n v="49.884615384615387"/>
    <x v="0"/>
    <x v="3"/>
  </r>
  <r>
    <n v="176"/>
    <s v="Silent Monster"/>
    <s v="I'm seeking funding to finish my short film, Silent Monster, to bring awareness to teenage bullying as well as teenage violence."/>
    <x v="15"/>
    <n v="0"/>
    <x v="2"/>
    <x v="0"/>
    <s v="USD"/>
    <n v="1438803999"/>
    <x v="176"/>
    <b v="0"/>
    <n v="0"/>
    <b v="0"/>
    <s v="film &amp; video/drama"/>
    <n v="0"/>
    <e v="#DIV/0!"/>
    <x v="0"/>
    <x v="3"/>
  </r>
  <r>
    <n v="177"/>
    <s v="The Good Samaritan"/>
    <s v="I'm making a modern day version of the bible story &quot; The Good Samaritan&quot;"/>
    <x v="52"/>
    <n v="180"/>
    <x v="2"/>
    <x v="0"/>
    <s v="USD"/>
    <n v="1427155726"/>
    <x v="177"/>
    <b v="0"/>
    <n v="7"/>
    <b v="0"/>
    <s v="film &amp; video/drama"/>
    <n v="0.4"/>
    <n v="25.714285714285715"/>
    <x v="0"/>
    <x v="3"/>
  </r>
  <r>
    <n v="178"/>
    <s v="El viaje de LucÃ­a"/>
    <s v="El viaje de LucÃ­a es un largometraje de ficciÃ³n con temÃ¡tica sobre el cÃ¡ncer infantil."/>
    <x v="69"/>
    <n v="0"/>
    <x v="2"/>
    <x v="3"/>
    <s v="EUR"/>
    <n v="1448582145"/>
    <x v="178"/>
    <b v="0"/>
    <n v="0"/>
    <b v="0"/>
    <s v="film &amp; video/drama"/>
    <n v="0"/>
    <e v="#DIV/0!"/>
    <x v="0"/>
    <x v="3"/>
  </r>
  <r>
    <n v="179"/>
    <s v="Sustain: A Film About Survival"/>
    <s v="A feature-length film about how three people survive in a diseased world."/>
    <x v="28"/>
    <n v="200"/>
    <x v="2"/>
    <x v="0"/>
    <s v="USD"/>
    <n v="1457056555"/>
    <x v="179"/>
    <b v="0"/>
    <n v="2"/>
    <b v="0"/>
    <s v="film &amp; video/drama"/>
    <n v="0.2"/>
    <n v="100"/>
    <x v="0"/>
    <x v="3"/>
  </r>
  <r>
    <n v="180"/>
    <s v="The Rest of Us Mini-Series"/>
    <s v="The Rest of Us follows a survivor of an outbreak that nearly destroyed the earth as he travels to find some form of humanity."/>
    <x v="38"/>
    <n v="401"/>
    <x v="2"/>
    <x v="1"/>
    <s v="GBP"/>
    <n v="1428951600"/>
    <x v="180"/>
    <b v="0"/>
    <n v="13"/>
    <b v="0"/>
    <s v="film &amp; video/drama"/>
    <n v="0.33416666666666667"/>
    <n v="30.846153846153847"/>
    <x v="0"/>
    <x v="3"/>
  </r>
  <r>
    <n v="181"/>
    <s v="Immemorial"/>
    <s v="Christina has been suffering with flash backs and some very disturbing nightmares and realises that it is more than just nightmares."/>
    <x v="77"/>
    <n v="722"/>
    <x v="2"/>
    <x v="1"/>
    <s v="GBP"/>
    <n v="1434995295"/>
    <x v="181"/>
    <b v="0"/>
    <n v="4"/>
    <b v="0"/>
    <s v="film &amp; video/drama"/>
    <n v="0.21092608822670172"/>
    <n v="180.5"/>
    <x v="0"/>
    <x v="3"/>
  </r>
  <r>
    <n v="182"/>
    <s v="ABU Pakistani Independent Feature Film"/>
    <s v="I'm Faraz, and I am raising money for my feature film called ABU. This one is for our parents, and our responsibilities towards them."/>
    <x v="28"/>
    <n v="0"/>
    <x v="2"/>
    <x v="0"/>
    <s v="USD"/>
    <n v="1483748232"/>
    <x v="182"/>
    <b v="0"/>
    <n v="0"/>
    <b v="0"/>
    <s v="film &amp; video/drama"/>
    <n v="0"/>
    <e v="#DIV/0!"/>
    <x v="0"/>
    <x v="3"/>
  </r>
  <r>
    <n v="183"/>
    <s v="Three Little Words"/>
    <s v="Don't kill me until I meet my Dad"/>
    <x v="78"/>
    <n v="4482"/>
    <x v="2"/>
    <x v="1"/>
    <s v="GBP"/>
    <n v="1417033610"/>
    <x v="183"/>
    <b v="0"/>
    <n v="12"/>
    <b v="0"/>
    <s v="film &amp; video/drama"/>
    <n v="0.35855999999999999"/>
    <n v="373.5"/>
    <x v="0"/>
    <x v="3"/>
  </r>
  <r>
    <n v="184"/>
    <s v="Lana - Short film"/>
    <s v="&quot;Lana&quot; is an horror/dramatic short film, written by myself, about a young woman fighting the darkness in her, but it might be too late."/>
    <x v="15"/>
    <n v="51"/>
    <x v="2"/>
    <x v="5"/>
    <s v="CAD"/>
    <n v="1409543940"/>
    <x v="184"/>
    <b v="0"/>
    <n v="2"/>
    <b v="0"/>
    <s v="film &amp; video/drama"/>
    <n v="3.4000000000000002E-2"/>
    <n v="25.5"/>
    <x v="0"/>
    <x v="3"/>
  </r>
  <r>
    <n v="185"/>
    <s v="BLANK Short Movie"/>
    <s v="Love has no boundaries!"/>
    <x v="79"/>
    <n v="2200"/>
    <x v="2"/>
    <x v="10"/>
    <s v="NOK"/>
    <n v="1471557139"/>
    <x v="185"/>
    <b v="0"/>
    <n v="10"/>
    <b v="0"/>
    <s v="film &amp; video/drama"/>
    <n v="5.5E-2"/>
    <n v="220"/>
    <x v="0"/>
    <x v="3"/>
  </r>
  <r>
    <n v="186"/>
    <s v="Feature Film: The Wolfes"/>
    <s v="My film is about a boy who discovers the truth about his fathers dissapearance through the dark secrets of his mothers past."/>
    <x v="10"/>
    <n v="0"/>
    <x v="2"/>
    <x v="0"/>
    <s v="USD"/>
    <n v="1488571200"/>
    <x v="186"/>
    <b v="0"/>
    <n v="0"/>
    <b v="0"/>
    <s v="film &amp; video/drama"/>
    <n v="0"/>
    <e v="#DIV/0!"/>
    <x v="0"/>
    <x v="3"/>
  </r>
  <r>
    <n v="187"/>
    <s v="The Imbalanced Heart of a Symmetric Mind (film)"/>
    <s v="A young man suffering from a severe case of OCD embarks on a road trip to find peace of mind."/>
    <x v="10"/>
    <n v="800"/>
    <x v="2"/>
    <x v="0"/>
    <s v="USD"/>
    <n v="1437461940"/>
    <x v="187"/>
    <b v="0"/>
    <n v="5"/>
    <b v="0"/>
    <s v="film &amp; video/drama"/>
    <n v="0.16"/>
    <n v="160"/>
    <x v="0"/>
    <x v="3"/>
  </r>
  <r>
    <n v="188"/>
    <s v="Mariano (A Screenplay)"/>
    <s v="Mariano Messini, an aspiring musician, indebted to the mafia must put his life on the line to escape their grasp and pursue his dream."/>
    <x v="15"/>
    <n v="0"/>
    <x v="2"/>
    <x v="0"/>
    <s v="USD"/>
    <n v="1409891015"/>
    <x v="188"/>
    <b v="0"/>
    <n v="0"/>
    <b v="0"/>
    <s v="film &amp; video/drama"/>
    <n v="0"/>
    <e v="#DIV/0!"/>
    <x v="0"/>
    <x v="3"/>
  </r>
  <r>
    <n v="189"/>
    <s v="A GOOD MAN'S DECISION"/>
    <s v="Jack Barlow's wife and daughter shot in cold blood at a gun confiscation station in Texas, he sets out to save his family &amp; neighbors."/>
    <x v="69"/>
    <n v="345"/>
    <x v="2"/>
    <x v="0"/>
    <s v="USD"/>
    <n v="1472920477"/>
    <x v="189"/>
    <b v="0"/>
    <n v="5"/>
    <b v="0"/>
    <s v="film &amp; video/drama"/>
    <n v="6.8999999999999997E-4"/>
    <n v="69"/>
    <x v="0"/>
    <x v="3"/>
  </r>
  <r>
    <n v="190"/>
    <s v="REGIONRAT, the movie"/>
    <s v="Because hope can be a 4 letter word"/>
    <x v="14"/>
    <n v="50"/>
    <x v="2"/>
    <x v="0"/>
    <s v="USD"/>
    <n v="1466091446"/>
    <x v="190"/>
    <b v="0"/>
    <n v="1"/>
    <b v="0"/>
    <s v="film &amp; video/drama"/>
    <n v="4.1666666666666666E-3"/>
    <n v="50"/>
    <x v="0"/>
    <x v="3"/>
  </r>
  <r>
    <n v="191"/>
    <s v="Trillion: Feature Film"/>
    <s v="A young boy passionate about Astronomy and Chemistry tracks down an astroid that scientists said would never hit earth."/>
    <x v="10"/>
    <n v="250"/>
    <x v="2"/>
    <x v="2"/>
    <s v="AUD"/>
    <n v="1443782138"/>
    <x v="191"/>
    <b v="0"/>
    <n v="3"/>
    <b v="0"/>
    <s v="film &amp; video/drama"/>
    <n v="0.05"/>
    <n v="83.333333333333329"/>
    <x v="0"/>
    <x v="3"/>
  </r>
  <r>
    <n v="192"/>
    <s v="&quot;SHADY BIZZNESS' The Eminem Movie Beyond 8 Mile&quot;"/>
    <s v="This Eminem Tell All details the good times, hardships, drug abuse, domestic violence, scandals, sex, near-death experiences and murder"/>
    <x v="80"/>
    <n v="17"/>
    <x v="2"/>
    <x v="0"/>
    <s v="USD"/>
    <n v="1413572432"/>
    <x v="19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x v="28"/>
    <n v="0"/>
    <x v="2"/>
    <x v="1"/>
    <s v="GBP"/>
    <n v="1417217166"/>
    <x v="193"/>
    <b v="0"/>
    <n v="0"/>
    <b v="0"/>
    <s v="film &amp; video/drama"/>
    <n v="0"/>
    <e v="#DIV/0!"/>
    <x v="0"/>
    <x v="3"/>
  </r>
  <r>
    <n v="194"/>
    <s v="Desperation Short Film"/>
    <s v="Northern Irish Original Short Film based on the desperation of love and survival and taking a risk that may change everything."/>
    <x v="30"/>
    <n v="3"/>
    <x v="2"/>
    <x v="1"/>
    <s v="GBP"/>
    <n v="1457308531"/>
    <x v="194"/>
    <b v="0"/>
    <n v="3"/>
    <b v="0"/>
    <s v="film &amp; video/drama"/>
    <n v="1.1999999999999999E-3"/>
    <n v="1"/>
    <x v="0"/>
    <x v="3"/>
  </r>
  <r>
    <n v="195"/>
    <s v="37 U.S. Navy Sailors Murdered, an American story"/>
    <s v="A film project based on my auto-biography, a military conflict with no media attention, this story depicts war and its aftermath."/>
    <x v="71"/>
    <n v="0"/>
    <x v="2"/>
    <x v="0"/>
    <s v="USD"/>
    <n v="1436544332"/>
    <x v="195"/>
    <b v="0"/>
    <n v="0"/>
    <b v="0"/>
    <s v="film &amp; video/drama"/>
    <n v="0"/>
    <e v="#DIV/0!"/>
    <x v="0"/>
    <x v="3"/>
  </r>
  <r>
    <n v="196"/>
    <s v="Thunder Under Control"/>
    <s v="A moving short film about a retired female boxer who develops a relationship with a young journalist who idolises her"/>
    <x v="8"/>
    <n v="1465"/>
    <x v="2"/>
    <x v="1"/>
    <s v="GBP"/>
    <n v="1444510800"/>
    <x v="196"/>
    <b v="0"/>
    <n v="19"/>
    <b v="0"/>
    <s v="film &amp; video/drama"/>
    <n v="0.41857142857142859"/>
    <n v="77.10526315789474"/>
    <x v="0"/>
    <x v="3"/>
  </r>
  <r>
    <n v="197"/>
    <s v="Cole - A Short Film."/>
    <s v="â€œAfter a terrifying ordeal, a young woman is left in a depressive state and abandoned to cope with a distressing account of revengeâ€"/>
    <x v="30"/>
    <n v="262"/>
    <x v="2"/>
    <x v="1"/>
    <s v="GBP"/>
    <n v="1487365200"/>
    <x v="197"/>
    <b v="0"/>
    <n v="8"/>
    <b v="0"/>
    <s v="film &amp; video/drama"/>
    <n v="0.1048"/>
    <n v="32.75"/>
    <x v="0"/>
    <x v="3"/>
  </r>
  <r>
    <n v="198"/>
    <s v="Nine Lives"/>
    <s v="Nine Lives is a story of one woman's survival of EIGHT near deaths and her love for one man as an influence to fight for the NINTH."/>
    <x v="31"/>
    <n v="279"/>
    <x v="2"/>
    <x v="0"/>
    <s v="USD"/>
    <n v="1412500322"/>
    <x v="198"/>
    <b v="0"/>
    <n v="6"/>
    <b v="0"/>
    <s v="film &amp; video/drama"/>
    <n v="1.116E-2"/>
    <n v="46.5"/>
    <x v="0"/>
    <x v="3"/>
  </r>
  <r>
    <n v="199"/>
    <s v="Independent Feature Film for Film Festivals &quot;BLUE&quot;"/>
    <s v="We're filming a feature film that we can put in numerous film festivals across the country. My dream is to compete in every single one."/>
    <x v="3"/>
    <n v="0"/>
    <x v="2"/>
    <x v="0"/>
    <s v="USD"/>
    <n v="1472698702"/>
    <x v="199"/>
    <b v="0"/>
    <n v="0"/>
    <b v="0"/>
    <s v="film &amp; video/drama"/>
    <n v="0"/>
    <e v="#DIV/0!"/>
    <x v="0"/>
    <x v="3"/>
  </r>
  <r>
    <n v="200"/>
    <s v="The Crossing Shore"/>
    <s v="A film dedicated to an AAF Pilot's struggle to survive behind enemy lines during WWII."/>
    <x v="12"/>
    <n v="1571.55"/>
    <x v="2"/>
    <x v="0"/>
    <s v="USD"/>
    <n v="1410746403"/>
    <x v="200"/>
    <b v="0"/>
    <n v="18"/>
    <b v="0"/>
    <s v="film &amp; video/drama"/>
    <n v="0.26192500000000002"/>
    <n v="87.308333333333337"/>
    <x v="0"/>
    <x v="3"/>
  </r>
  <r>
    <n v="201"/>
    <s v="Life of Change"/>
    <s v="Everyone has a choice. Can two college students get past their differences to save the life of a man whom they've never met before?"/>
    <x v="81"/>
    <n v="380"/>
    <x v="2"/>
    <x v="0"/>
    <s v="USD"/>
    <n v="1423424329"/>
    <x v="201"/>
    <b v="0"/>
    <n v="7"/>
    <b v="0"/>
    <s v="film &amp; video/drama"/>
    <n v="0.58461538461538465"/>
    <n v="54.285714285714285"/>
    <x v="0"/>
    <x v="3"/>
  </r>
  <r>
    <n v="202"/>
    <s v="Modern Gangsters"/>
    <s v="new web series created by jonney terry"/>
    <x v="12"/>
    <n v="0"/>
    <x v="2"/>
    <x v="0"/>
    <s v="USD"/>
    <n v="1444337940"/>
    <x v="202"/>
    <b v="0"/>
    <n v="0"/>
    <b v="0"/>
    <s v="film &amp; video/drama"/>
    <n v="0"/>
    <e v="#DIV/0!"/>
    <x v="0"/>
    <x v="3"/>
  </r>
  <r>
    <n v="203"/>
    <s v="TheM"/>
    <s v="We are aiming to make a Web Series based on Youth Culture and the misrepresentation of socially stereotyped people."/>
    <x v="30"/>
    <n v="746"/>
    <x v="2"/>
    <x v="1"/>
    <s v="GBP"/>
    <n v="1422562864"/>
    <x v="203"/>
    <b v="0"/>
    <n v="8"/>
    <b v="0"/>
    <s v="film &amp; video/drama"/>
    <n v="0.2984"/>
    <n v="93.25"/>
    <x v="0"/>
    <x v="3"/>
  </r>
  <r>
    <n v="204"/>
    <s v="WHERE IS DANIEL? The feature film"/>
    <s v="A feature film based on the true story of Bruce and Denise Morcombe and their battle for justice for their missing son Daniel."/>
    <x v="82"/>
    <n v="152165"/>
    <x v="2"/>
    <x v="2"/>
    <s v="AUD"/>
    <n v="1470319203"/>
    <x v="204"/>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x v="6"/>
    <n v="1300"/>
    <x v="2"/>
    <x v="0"/>
    <s v="USD"/>
    <n v="1444144222"/>
    <x v="205"/>
    <b v="0"/>
    <n v="17"/>
    <b v="0"/>
    <s v="film &amp; video/drama"/>
    <n v="0.16250000000000001"/>
    <n v="76.470588235294116"/>
    <x v="0"/>
    <x v="3"/>
  </r>
  <r>
    <n v="206"/>
    <s v="Blood Bond Movie Development"/>
    <s v="A love story featuring adoption,struggle,dysfunction,grace, healing, and restoration."/>
    <x v="83"/>
    <n v="0"/>
    <x v="2"/>
    <x v="0"/>
    <s v="USD"/>
    <n v="1470441983"/>
    <x v="206"/>
    <b v="0"/>
    <n v="0"/>
    <b v="0"/>
    <s v="film &amp; video/drama"/>
    <n v="0"/>
    <e v="#DIV/0!"/>
    <x v="0"/>
    <x v="3"/>
  </r>
  <r>
    <n v="207"/>
    <s v="M39 - Action film / Drama"/>
    <s v="To avoid bankruptcy, Vincent, a passionate young entrepreneur embarks  on an illicit affair in order to save his dream business."/>
    <x v="32"/>
    <n v="2130"/>
    <x v="2"/>
    <x v="5"/>
    <s v="CAD"/>
    <n v="1420346638"/>
    <x v="207"/>
    <b v="0"/>
    <n v="13"/>
    <b v="0"/>
    <s v="film &amp; video/drama"/>
    <n v="0.15214285714285714"/>
    <n v="163.84615384615384"/>
    <x v="0"/>
    <x v="3"/>
  </r>
  <r>
    <n v="208"/>
    <s v="OLIVIA"/>
    <s v="A young woman's journey from Africa to Australia where she finds heaven on earth, love and tragedy. Within her tragedy she saves lives."/>
    <x v="63"/>
    <n v="0"/>
    <x v="2"/>
    <x v="2"/>
    <s v="AUD"/>
    <n v="1418719967"/>
    <x v="208"/>
    <b v="0"/>
    <n v="0"/>
    <b v="0"/>
    <s v="film &amp; video/drama"/>
    <n v="0"/>
    <e v="#DIV/0!"/>
    <x v="0"/>
    <x v="3"/>
  </r>
  <r>
    <n v="209"/>
    <s v="&quot;A Brighter Day&quot;"/>
    <s v="&quot;A Brighter Day&quot; is the first episode of a television series about an ex-hustler that becomes a school teacher to help at risk youth."/>
    <x v="31"/>
    <n v="0"/>
    <x v="2"/>
    <x v="0"/>
    <s v="USD"/>
    <n v="1436566135"/>
    <x v="209"/>
    <b v="0"/>
    <n v="0"/>
    <b v="0"/>
    <s v="film &amp; video/drama"/>
    <n v="0"/>
    <e v="#DIV/0!"/>
    <x v="0"/>
    <x v="3"/>
  </r>
  <r>
    <n v="210"/>
    <s v="Like Son, Like Father"/>
    <s v="A tender short film about a young man who needs advice from  someone he had no intention of ever meeting, his biological father."/>
    <x v="14"/>
    <n v="3030"/>
    <x v="2"/>
    <x v="0"/>
    <s v="USD"/>
    <n v="1443675600"/>
    <x v="21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x v="10"/>
    <n v="2230"/>
    <x v="2"/>
    <x v="0"/>
    <s v="USD"/>
    <n v="1442634617"/>
    <x v="211"/>
    <b v="0"/>
    <n v="12"/>
    <b v="0"/>
    <s v="film &amp; video/drama"/>
    <n v="0.44600000000000001"/>
    <n v="185.83333333333334"/>
    <x v="0"/>
    <x v="3"/>
  </r>
  <r>
    <n v="212"/>
    <s v="The Ecstasy of Vengeance - Feature Length Film"/>
    <s v="This film is a fictional crime drama following the events of a heist that ended in bloodshed."/>
    <x v="84"/>
    <n v="1"/>
    <x v="2"/>
    <x v="0"/>
    <s v="USD"/>
    <n v="1460837320"/>
    <x v="212"/>
    <b v="0"/>
    <n v="1"/>
    <b v="0"/>
    <s v="film &amp; video/drama"/>
    <n v="1.5873015873015873E-4"/>
    <n v="1"/>
    <x v="0"/>
    <x v="3"/>
  </r>
  <r>
    <n v="213"/>
    <s v="Hart Blvd. A feature film by Andrew Greve"/>
    <s v="A family dramedy about a grandfather  and grandson who are both on their path to redemption."/>
    <x v="63"/>
    <n v="20"/>
    <x v="2"/>
    <x v="0"/>
    <s v="USD"/>
    <n v="1439734001"/>
    <x v="213"/>
    <b v="0"/>
    <n v="1"/>
    <b v="0"/>
    <s v="film &amp; video/drama"/>
    <n v="4.0000000000000002E-4"/>
    <n v="20"/>
    <x v="0"/>
    <x v="3"/>
  </r>
  <r>
    <n v="214"/>
    <s v="The Man Who Loved Dinosaurs. Based on a true story."/>
    <s v="A screenplay based upon the true story of a man with Asperger Syndrome who falls through the cracks of the criminal justice system."/>
    <x v="78"/>
    <n v="1"/>
    <x v="2"/>
    <x v="0"/>
    <s v="USD"/>
    <n v="1425655349"/>
    <x v="214"/>
    <b v="0"/>
    <n v="1"/>
    <b v="0"/>
    <s v="film &amp; video/drama"/>
    <n v="8.0000000000000007E-5"/>
    <n v="1"/>
    <x v="0"/>
    <x v="3"/>
  </r>
  <r>
    <n v="215"/>
    <s v="Invisible Scars"/>
    <s v="A short drama based on a true events. Story of a British Soldier who comes back home suffering from Post Traumatic Stress Disorder."/>
    <x v="85"/>
    <n v="10"/>
    <x v="2"/>
    <x v="1"/>
    <s v="GBP"/>
    <n v="1455753540"/>
    <x v="215"/>
    <b v="0"/>
    <n v="1"/>
    <b v="0"/>
    <s v="film &amp; video/drama"/>
    <n v="2.2727272727272726E-3"/>
    <n v="10"/>
    <x v="0"/>
    <x v="3"/>
  </r>
  <r>
    <n v="216"/>
    <s v="Another Brick In The Wall - Feature Film"/>
    <s v="A nostalgic film about the unorthodox teacher we all wish we had, the girl we all fell for, and the friend we didn't expect to make."/>
    <x v="63"/>
    <n v="27849.22"/>
    <x v="2"/>
    <x v="0"/>
    <s v="USD"/>
    <n v="1429740037"/>
    <x v="216"/>
    <b v="0"/>
    <n v="84"/>
    <b v="0"/>
    <s v="film &amp; video/drama"/>
    <n v="0.55698440000000005"/>
    <n v="331.53833333333336"/>
    <x v="0"/>
    <x v="3"/>
  </r>
  <r>
    <n v="217"/>
    <s v="Bitch"/>
    <s v="A roadmovie by paw"/>
    <x v="57"/>
    <n v="11943"/>
    <x v="2"/>
    <x v="11"/>
    <s v="SEK"/>
    <n v="1419780149"/>
    <x v="217"/>
    <b v="0"/>
    <n v="38"/>
    <b v="0"/>
    <s v="film &amp; video/drama"/>
    <n v="0.11942999999999999"/>
    <n v="314.28947368421052"/>
    <x v="0"/>
    <x v="3"/>
  </r>
  <r>
    <n v="218"/>
    <s v="Charmaine (Daughter of Charlotte)"/>
    <s v="A sassy talking spider named Charmaine, joins forces with an abused young boy.  She stages off bullies and help fight an abusive father"/>
    <x v="10"/>
    <n v="100"/>
    <x v="2"/>
    <x v="0"/>
    <s v="USD"/>
    <n v="1431702289"/>
    <x v="218"/>
    <b v="0"/>
    <n v="1"/>
    <b v="0"/>
    <s v="film &amp; video/drama"/>
    <n v="0.02"/>
    <n v="100"/>
    <x v="0"/>
    <x v="3"/>
  </r>
  <r>
    <n v="219"/>
    <s v="True Colors"/>
    <s v="An hour-long pilot about a group of suburban LGBT teens coming of age in the early 90's."/>
    <x v="63"/>
    <n v="8815"/>
    <x v="2"/>
    <x v="0"/>
    <s v="USD"/>
    <n v="1459493940"/>
    <x v="219"/>
    <b v="0"/>
    <n v="76"/>
    <b v="0"/>
    <s v="film &amp; video/drama"/>
    <n v="0.17630000000000001"/>
    <n v="115.98684210526316"/>
    <x v="0"/>
    <x v="3"/>
  </r>
  <r>
    <n v="220"/>
    <s v="LA VIE"/>
    <s v="A Freelancer abandons everything to chase after his dream of being &quot;great&quot; escape to Bangkok and return to his home-world."/>
    <x v="63"/>
    <n v="360"/>
    <x v="2"/>
    <x v="0"/>
    <s v="USD"/>
    <n v="1440101160"/>
    <x v="220"/>
    <b v="0"/>
    <n v="3"/>
    <b v="0"/>
    <s v="film &amp; video/drama"/>
    <n v="7.1999999999999998E-3"/>
    <n v="120"/>
    <x v="0"/>
    <x v="3"/>
  </r>
  <r>
    <n v="221"/>
    <s v="Archetypes"/>
    <s v="Film about Schizophrenia with Surreal Twists!"/>
    <x v="63"/>
    <n v="0"/>
    <x v="2"/>
    <x v="0"/>
    <s v="USD"/>
    <n v="1427569564"/>
    <x v="221"/>
    <b v="0"/>
    <n v="0"/>
    <b v="0"/>
    <s v="film &amp; video/drama"/>
    <n v="0"/>
    <e v="#DIV/0!"/>
    <x v="0"/>
    <x v="3"/>
  </r>
  <r>
    <n v="222"/>
    <s v="SICKNESS 2014 Build Killian's Bike"/>
    <s v="Killian leader of an outlaw bike gang doesnâ€™t have a bike yet and here is your chance to help design and build his machine."/>
    <x v="28"/>
    <n v="130"/>
    <x v="2"/>
    <x v="0"/>
    <s v="USD"/>
    <n v="1427423940"/>
    <x v="222"/>
    <b v="0"/>
    <n v="2"/>
    <b v="0"/>
    <s v="film &amp; video/drama"/>
    <n v="0.13"/>
    <n v="65"/>
    <x v="0"/>
    <x v="3"/>
  </r>
  <r>
    <n v="223"/>
    <s v="The Pass"/>
    <s v="An old man, a U.S Marine Corps veteran remembers his combat experience in the battle of Toktong Pass 1950, during the Korean War."/>
    <x v="86"/>
    <n v="0"/>
    <x v="2"/>
    <x v="0"/>
    <s v="USD"/>
    <n v="1463879100"/>
    <x v="223"/>
    <b v="0"/>
    <n v="0"/>
    <b v="0"/>
    <s v="film &amp; video/drama"/>
    <n v="0"/>
    <e v="#DIV/0!"/>
    <x v="0"/>
    <x v="3"/>
  </r>
  <r>
    <n v="224"/>
    <s v="Legend of the Stolen Guitar -- (Zimbabwe film)"/>
    <s v="African Hollywood production, from the people who brought you Spiderman 1&amp;2, Star Trek 1&amp;2, Mission Impossible 3&amp;4 and Star Wars Ep7"/>
    <x v="87"/>
    <n v="0"/>
    <x v="2"/>
    <x v="2"/>
    <s v="AUD"/>
    <n v="1436506726"/>
    <x v="224"/>
    <b v="0"/>
    <n v="0"/>
    <b v="0"/>
    <s v="film &amp; video/drama"/>
    <n v="0"/>
    <e v="#DIV/0!"/>
    <x v="0"/>
    <x v="3"/>
  </r>
  <r>
    <n v="225"/>
    <s v="Backpage Shawty"/>
    <s v="I'm creating a &quot;Lifetime&quot; type drama film about a girl who uses backpage for money, but trying to turn her life around."/>
    <x v="48"/>
    <n v="0"/>
    <x v="2"/>
    <x v="0"/>
    <s v="USD"/>
    <n v="1460153054"/>
    <x v="225"/>
    <b v="0"/>
    <n v="0"/>
    <b v="0"/>
    <s v="film &amp; video/drama"/>
    <n v="0"/>
    <e v="#DIV/0!"/>
    <x v="0"/>
    <x v="3"/>
  </r>
  <r>
    <n v="226"/>
    <s v="MAGGIE Film"/>
    <s v="A TRUE STORY OF DOMESTIC VILOLENCE THAT SEEKS TO OFFER THE VIEWER OUTLEST OF SUPPORT."/>
    <x v="88"/>
    <n v="250"/>
    <x v="2"/>
    <x v="1"/>
    <s v="GBP"/>
    <n v="1433064540"/>
    <x v="226"/>
    <b v="0"/>
    <n v="2"/>
    <b v="0"/>
    <s v="film &amp; video/drama"/>
    <n v="8.6206896551724137E-3"/>
    <n v="125"/>
    <x v="0"/>
    <x v="3"/>
  </r>
  <r>
    <n v="227"/>
    <s v="The Chance of Freedom Short Film"/>
    <s v="Imagine your life is full is nothing but pain and darkness. One day, you had the chance to be free from it all. Would you take it?"/>
    <x v="89"/>
    <n v="0"/>
    <x v="2"/>
    <x v="0"/>
    <s v="USD"/>
    <n v="1436477241"/>
    <x v="227"/>
    <b v="0"/>
    <n v="0"/>
    <b v="0"/>
    <s v="film &amp; video/drama"/>
    <n v="0"/>
    <e v="#DIV/0!"/>
    <x v="0"/>
    <x v="3"/>
  </r>
  <r>
    <n v="228"/>
    <s v="Facets of a Geek life"/>
    <s v="I am making a film from one one of my books called facets of a Geek life."/>
    <x v="6"/>
    <n v="0"/>
    <x v="2"/>
    <x v="1"/>
    <s v="GBP"/>
    <n v="1433176105"/>
    <x v="228"/>
    <b v="0"/>
    <n v="0"/>
    <b v="0"/>
    <s v="film &amp; video/drama"/>
    <n v="0"/>
    <e v="#DIV/0!"/>
    <x v="0"/>
    <x v="3"/>
  </r>
  <r>
    <n v="229"/>
    <s v="The Perfect Plan"/>
    <s v="I teenage girl that wants to go around the system. She does all she can to cheat and finds herself in a bad position when she messesup"/>
    <x v="9"/>
    <n v="0"/>
    <x v="2"/>
    <x v="12"/>
    <s v="EUR"/>
    <n v="1455402297"/>
    <x v="229"/>
    <b v="0"/>
    <n v="0"/>
    <b v="0"/>
    <s v="film &amp; video/drama"/>
    <n v="0"/>
    <e v="#DIV/0!"/>
    <x v="0"/>
    <x v="3"/>
  </r>
  <r>
    <n v="230"/>
    <s v="In Love There's War"/>
    <s v="In Love There's War is a spicy web series that will have viewers at the edge of their seats as deception and hidden secrecies unravel."/>
    <x v="36"/>
    <n v="60"/>
    <x v="2"/>
    <x v="0"/>
    <s v="USD"/>
    <n v="1433443151"/>
    <x v="230"/>
    <b v="0"/>
    <n v="2"/>
    <b v="0"/>
    <s v="film &amp; video/drama"/>
    <n v="4.0000000000000001E-3"/>
    <n v="30"/>
    <x v="0"/>
    <x v="3"/>
  </r>
  <r>
    <n v="231"/>
    <s v="FAREWELL TO FREEDOM a modern day western by Anita Waggoner"/>
    <s v="Farewell to Freedom the screenplay portrays  a vulnerable divorce'  who falls for a hard-luck cowboy she meets in Las Vegas."/>
    <x v="86"/>
    <n v="0"/>
    <x v="2"/>
    <x v="0"/>
    <s v="USD"/>
    <n v="1451775651"/>
    <x v="231"/>
    <b v="0"/>
    <n v="0"/>
    <b v="0"/>
    <s v="film &amp; video/drama"/>
    <n v="0"/>
    <e v="#DIV/0!"/>
    <x v="0"/>
    <x v="3"/>
  </r>
  <r>
    <n v="232"/>
    <s v="#noblurredlines"/>
    <s v="A high-impact, high-quality resource to address, for young people and youth-related professionals, the issue of sexual consent."/>
    <x v="23"/>
    <n v="110"/>
    <x v="2"/>
    <x v="1"/>
    <s v="GBP"/>
    <n v="1425066546"/>
    <x v="232"/>
    <b v="0"/>
    <n v="7"/>
    <b v="0"/>
    <s v="film &amp; video/drama"/>
    <n v="2.75E-2"/>
    <n v="15.714285714285714"/>
    <x v="0"/>
    <x v="3"/>
  </r>
  <r>
    <n v="233"/>
    <s v="Area 4 - The Film"/>
    <s v="â€œArea 4â€ revolves around Frank Hammond, a counselor at a high school, who discovers the scandals that took place."/>
    <x v="90"/>
    <n v="0"/>
    <x v="2"/>
    <x v="0"/>
    <s v="USD"/>
    <n v="1475185972"/>
    <x v="233"/>
    <b v="0"/>
    <n v="0"/>
    <b v="0"/>
    <s v="film &amp; video/drama"/>
    <n v="0"/>
    <e v="#DIV/0!"/>
    <x v="0"/>
    <x v="3"/>
  </r>
  <r>
    <n v="234"/>
    <s v="The Interviewer (Charity Movie)"/>
    <s v="The Interviewer is a dramatic short film about second chances. If a murderer can get a second chance then uneducated children can too."/>
    <x v="28"/>
    <n v="401"/>
    <x v="2"/>
    <x v="0"/>
    <s v="USD"/>
    <n v="1434847859"/>
    <x v="234"/>
    <b v="0"/>
    <n v="5"/>
    <b v="0"/>
    <s v="film &amp; video/drama"/>
    <n v="0.40100000000000002"/>
    <n v="80.2"/>
    <x v="0"/>
    <x v="3"/>
  </r>
  <r>
    <n v="235"/>
    <s v="Film about help homeless child to live a better life."/>
    <s v="Taking people on a deep emotional trip with a story about sometimes those who have less, give more."/>
    <x v="3"/>
    <n v="0"/>
    <x v="2"/>
    <x v="0"/>
    <s v="USD"/>
    <n v="1436478497"/>
    <x v="235"/>
    <b v="0"/>
    <n v="0"/>
    <b v="0"/>
    <s v="film &amp; video/drama"/>
    <n v="0"/>
    <e v="#DIV/0!"/>
    <x v="0"/>
    <x v="3"/>
  </r>
  <r>
    <n v="236"/>
    <s v="NYPD Internal Affairs bureau (IAB)(pilot) tv drama"/>
    <s v="Real cases from IAB investigations. Good cops taking down the bad cops. Police misconduct, obsessive force, drug trafficking etc."/>
    <x v="60"/>
    <n v="0"/>
    <x v="2"/>
    <x v="0"/>
    <s v="USD"/>
    <n v="1451952000"/>
    <x v="236"/>
    <b v="0"/>
    <n v="0"/>
    <b v="0"/>
    <s v="film &amp; video/drama"/>
    <n v="0"/>
    <e v="#DIV/0!"/>
    <x v="0"/>
    <x v="3"/>
  </r>
  <r>
    <n v="237"/>
    <s v="Making The Choice"/>
    <s v="Making The Choice is a christian short film series."/>
    <x v="36"/>
    <n v="50"/>
    <x v="2"/>
    <x v="0"/>
    <s v="USD"/>
    <n v="1457445069"/>
    <x v="237"/>
    <b v="0"/>
    <n v="1"/>
    <b v="0"/>
    <s v="film &amp; video/drama"/>
    <n v="3.3333333333333335E-3"/>
    <n v="50"/>
    <x v="0"/>
    <x v="3"/>
  </r>
  <r>
    <n v="238"/>
    <s v="Within The Threshold"/>
    <s v="A film to stop society from judging others and get along. Life is not about discrimination! Donate for this Thrilling Drama Series!!!!"/>
    <x v="91"/>
    <n v="0"/>
    <x v="2"/>
    <x v="0"/>
    <s v="USD"/>
    <n v="1483088400"/>
    <x v="238"/>
    <b v="0"/>
    <n v="0"/>
    <b v="0"/>
    <s v="film &amp; video/drama"/>
    <n v="0"/>
    <e v="#DIV/0!"/>
    <x v="0"/>
    <x v="3"/>
  </r>
  <r>
    <n v="239"/>
    <s v="Filthy - Short Film"/>
    <s v="Lovers Clint and Eli convey their conflicting perspectives of guilt and remorse while in the desolate Australian bush."/>
    <x v="28"/>
    <n v="250"/>
    <x v="2"/>
    <x v="2"/>
    <s v="AUD"/>
    <n v="1446984000"/>
    <x v="239"/>
    <b v="0"/>
    <n v="5"/>
    <b v="0"/>
    <s v="film &amp; video/drama"/>
    <n v="0.25"/>
    <n v="50"/>
    <x v="0"/>
    <x v="3"/>
  </r>
  <r>
    <n v="240"/>
    <s v="Hackers in Uganda: A Documentary"/>
    <s v="&quot;Hackers in Uganda&quot; is the story of a group of humanitarian computer hackers providing technological education and services in Uganda."/>
    <x v="36"/>
    <n v="16145.12"/>
    <x v="0"/>
    <x v="0"/>
    <s v="USD"/>
    <n v="1367773211"/>
    <x v="240"/>
    <b v="1"/>
    <n v="137"/>
    <b v="1"/>
    <s v="film &amp; video/documentary"/>
    <n v="1.0763413333333334"/>
    <n v="117.84759124087591"/>
    <x v="0"/>
    <x v="4"/>
  </r>
  <r>
    <n v="241"/>
    <s v="&quot;LESLIE&quot;"/>
    <s v="&quot;LESLIE&quot; explores the unapologetic life of Leslie Cochran, the thong-clad homeless man turned cultural icon in the heart of Texas."/>
    <x v="92"/>
    <n v="41000"/>
    <x v="0"/>
    <x v="0"/>
    <s v="USD"/>
    <n v="1419180304"/>
    <x v="241"/>
    <b v="1"/>
    <n v="376"/>
    <b v="1"/>
    <s v="film &amp; video/documentary"/>
    <n v="1.1263736263736264"/>
    <n v="109.04255319148936"/>
    <x v="0"/>
    <x v="4"/>
  </r>
  <r>
    <n v="242"/>
    <s v="Hardwater"/>
    <s v="An unprecedented feature-length documentary film about Maine's tribal, oft-misunderstood ice fishing sub-culture."/>
    <x v="93"/>
    <n v="14750"/>
    <x v="0"/>
    <x v="0"/>
    <s v="USD"/>
    <n v="1324381790"/>
    <x v="242"/>
    <b v="1"/>
    <n v="202"/>
    <b v="1"/>
    <s v="film &amp; video/documentary"/>
    <n v="1.1346153846153846"/>
    <n v="73.019801980198025"/>
    <x v="0"/>
    <x v="4"/>
  </r>
  <r>
    <n v="243"/>
    <s v="Following Boruch"/>
    <s v="A Hasidic man reaches a turning point in his recovery from mental illness and addiction, and is determined to start a new life."/>
    <x v="31"/>
    <n v="25648"/>
    <x v="0"/>
    <x v="0"/>
    <s v="USD"/>
    <n v="1393031304"/>
    <x v="243"/>
    <b v="1"/>
    <n v="328"/>
    <b v="1"/>
    <s v="film &amp; video/documentary"/>
    <n v="1.0259199999999999"/>
    <n v="78.195121951219505"/>
    <x v="0"/>
    <x v="4"/>
  </r>
  <r>
    <n v="244"/>
    <d v="2008-11-04T00:00:00"/>
    <s v="A transmedia-project to amass a library of footage shot the day Obama was elected, for (1) a feature documentary, (2) an interactive web history"/>
    <x v="8"/>
    <n v="3981.5"/>
    <x v="0"/>
    <x v="0"/>
    <s v="USD"/>
    <n v="1268723160"/>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x v="10"/>
    <n v="5186"/>
    <x v="0"/>
    <x v="0"/>
    <s v="USD"/>
    <n v="1345079785"/>
    <x v="245"/>
    <b v="1"/>
    <n v="96"/>
    <b v="1"/>
    <s v="film &amp; video/documentary"/>
    <n v="1.0371999999999999"/>
    <n v="54.020833333333336"/>
    <x v="0"/>
    <x v="4"/>
  </r>
  <r>
    <n v="246"/>
    <s v="LEAVING ATLANTA THE FILM"/>
    <s v="From 1979 to 1981 twenty-nine Black children in Atlanta were murdered and the others terrified. This is our story..."/>
    <x v="10"/>
    <n v="15273"/>
    <x v="0"/>
    <x v="0"/>
    <s v="USD"/>
    <n v="1292665405"/>
    <x v="246"/>
    <b v="1"/>
    <n v="223"/>
    <b v="1"/>
    <s v="film &amp; video/documentary"/>
    <n v="3.0546000000000002"/>
    <n v="68.488789237668158"/>
    <x v="0"/>
    <x v="4"/>
  </r>
  <r>
    <n v="247"/>
    <s v="Deja-Vu: Dissecting Memory on Camera"/>
    <s v="A young neuroscientist attempts to reconnect with his ailing father by obsessively studying old family footage._x000a_"/>
    <x v="10"/>
    <n v="6705"/>
    <x v="0"/>
    <x v="0"/>
    <s v="USD"/>
    <n v="1287200340"/>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x v="94"/>
    <n v="86133"/>
    <x v="0"/>
    <x v="0"/>
    <s v="USD"/>
    <n v="1325961309"/>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x v="249"/>
    <b v="1"/>
    <n v="235"/>
    <b v="1"/>
    <s v="film &amp; video/documentary"/>
    <n v="1.1292"/>
    <n v="48.051063829787232"/>
    <x v="0"/>
    <x v="4"/>
  </r>
  <r>
    <n v="250"/>
    <s v="BOONE- THE DOCUMENTARY"/>
    <s v="Three young farmers risk land and friendship to stand up to the USDA. An experiential film about living a life of self reliance."/>
    <x v="11"/>
    <n v="31675"/>
    <x v="0"/>
    <x v="0"/>
    <s v="USD"/>
    <n v="137052569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x v="8"/>
    <n v="4395"/>
    <x v="0"/>
    <x v="0"/>
    <s v="USD"/>
    <n v="1337194800"/>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x v="10"/>
    <n v="9228"/>
    <x v="0"/>
    <x v="0"/>
    <s v="USD"/>
    <n v="1275364740"/>
    <x v="252"/>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x v="15"/>
    <n v="1511"/>
    <x v="0"/>
    <x v="0"/>
    <s v="USD"/>
    <n v="1329320235"/>
    <x v="253"/>
    <b v="1"/>
    <n v="7"/>
    <b v="1"/>
    <s v="film &amp; video/documentary"/>
    <n v="1.0073333333333334"/>
    <n v="215.85714285714286"/>
    <x v="0"/>
    <x v="4"/>
  </r>
  <r>
    <n v="254"/>
    <s v="&quot;I Clown You&quot; Documentary"/>
    <s v="&quot;I Clown You&quot; is a documentary about Israeli medical clowns and clowning as an art of challenging the norm."/>
    <x v="95"/>
    <n v="28067.34"/>
    <x v="0"/>
    <x v="0"/>
    <s v="USD"/>
    <n v="1445047200"/>
    <x v="254"/>
    <b v="1"/>
    <n v="314"/>
    <b v="1"/>
    <s v="film &amp; video/documentary"/>
    <n v="1.1694724999999999"/>
    <n v="89.38643312101911"/>
    <x v="0"/>
    <x v="4"/>
  </r>
  <r>
    <n v="255"/>
    <s v="xoxosms: a documentary about love in the 21st century"/>
    <s v="xoxosms is a documentary about first love, long distance and Skype."/>
    <x v="6"/>
    <n v="8538.66"/>
    <x v="0"/>
    <x v="0"/>
    <s v="USD"/>
    <n v="1300275482"/>
    <x v="255"/>
    <b v="1"/>
    <n v="188"/>
    <b v="1"/>
    <s v="film &amp; video/documentary"/>
    <n v="1.0673325"/>
    <n v="45.418404255319146"/>
    <x v="0"/>
    <x v="4"/>
  </r>
  <r>
    <n v="256"/>
    <s v="POW WOW: Share the arts community of Hawaii"/>
    <s v="Help share the art and community of Pow Wow, a contemporary art movement in Hawaii, with the rest of the world. #powwowhawaii"/>
    <x v="93"/>
    <n v="18083"/>
    <x v="0"/>
    <x v="0"/>
    <s v="USD"/>
    <n v="1363458467"/>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x v="19"/>
    <n v="37354.269999999997"/>
    <x v="0"/>
    <x v="0"/>
    <s v="USD"/>
    <n v="1463670162"/>
    <x v="257"/>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x v="11"/>
    <n v="57342"/>
    <x v="0"/>
    <x v="0"/>
    <s v="USD"/>
    <n v="1308359666"/>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x v="96"/>
    <n v="98953.42"/>
    <x v="0"/>
    <x v="0"/>
    <s v="USD"/>
    <n v="1428514969"/>
    <x v="259"/>
    <b v="1"/>
    <n v="942"/>
    <b v="1"/>
    <s v="film &amp; video/documentary"/>
    <n v="1.3193789333333332"/>
    <n v="105.04609341825902"/>
    <x v="0"/>
    <x v="4"/>
  </r>
  <r>
    <n v="260"/>
    <s v="Escaramuza: Riding from the Heart (a feature documentary)"/>
    <s v="In the traditional world of Mexican Rodeo, a team of first-generation California girls does it their way."/>
    <x v="3"/>
    <n v="10640"/>
    <x v="0"/>
    <x v="0"/>
    <s v="USD"/>
    <n v="1279360740"/>
    <x v="260"/>
    <b v="1"/>
    <n v="88"/>
    <b v="1"/>
    <s v="film &amp; video/documentary"/>
    <n v="1.0640000000000001"/>
    <n v="120.90909090909091"/>
    <x v="0"/>
    <x v="4"/>
  </r>
  <r>
    <n v="261"/>
    <s v="Empires: The Film"/>
    <s v="Empires explores the impact of networks on histories and philosophies of political thought."/>
    <x v="22"/>
    <n v="21480"/>
    <x v="0"/>
    <x v="0"/>
    <s v="USD"/>
    <n v="1339080900"/>
    <x v="261"/>
    <b v="1"/>
    <n v="220"/>
    <b v="1"/>
    <s v="film &amp; video/documentary"/>
    <n v="1.0740000000000001"/>
    <n v="97.63636363636364"/>
    <x v="0"/>
    <x v="4"/>
  </r>
  <r>
    <n v="262"/>
    <s v="The Last Cosmonaut"/>
    <s v="He can never die. He will live forever. He is the last cosmonaut, and this is his story."/>
    <x v="30"/>
    <n v="6000"/>
    <x v="0"/>
    <x v="0"/>
    <s v="USD"/>
    <n v="1298699828"/>
    <x v="262"/>
    <b v="1"/>
    <n v="145"/>
    <b v="1"/>
    <s v="film &amp; video/documentary"/>
    <n v="2.4"/>
    <n v="41.379310344827587"/>
    <x v="0"/>
    <x v="4"/>
  </r>
  <r>
    <n v="263"/>
    <s v="AMERICAN WINTER: A Documentary Film"/>
    <s v="We need $75,000 to finish this film on families struggling in the worst_x000a_economy in 80 years, while facing huge cuts to social services."/>
    <x v="31"/>
    <n v="29520.27"/>
    <x v="0"/>
    <x v="0"/>
    <s v="USD"/>
    <n v="1348786494"/>
    <x v="263"/>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x v="10"/>
    <n v="5910"/>
    <x v="0"/>
    <x v="0"/>
    <s v="USD"/>
    <n v="1336747995"/>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x v="10"/>
    <n v="5555"/>
    <x v="0"/>
    <x v="0"/>
    <s v="USD"/>
    <n v="1273522560"/>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x v="28"/>
    <n v="1455"/>
    <x v="0"/>
    <x v="0"/>
    <s v="USD"/>
    <n v="1271994660"/>
    <x v="266"/>
    <b v="1"/>
    <n v="36"/>
    <b v="1"/>
    <s v="film &amp; video/documentary"/>
    <n v="1.4550000000000001"/>
    <n v="40.416666666666664"/>
    <x v="0"/>
    <x v="4"/>
  </r>
  <r>
    <n v="267"/>
    <s v="Uncharted Amazon"/>
    <s v="A visually stunning, feature length film chronicling life's challenges in the remote depths of the Amazon rainforest."/>
    <x v="97"/>
    <n v="12965.44"/>
    <x v="0"/>
    <x v="1"/>
    <s v="GBP"/>
    <n v="1403693499"/>
    <x v="267"/>
    <b v="1"/>
    <n v="165"/>
    <b v="1"/>
    <s v="film &amp; video/documentary"/>
    <n v="1.3162883248730965"/>
    <n v="78.578424242424248"/>
    <x v="0"/>
    <x v="4"/>
  </r>
  <r>
    <n v="268"/>
    <s v="La Tierra de los Adioses"/>
    <s v="Help us finish a documentary about four teens coming-of-age in a small, rural Mexican town that has suffered 50% migration to the U.S."/>
    <x v="10"/>
    <n v="5570"/>
    <x v="0"/>
    <x v="0"/>
    <s v="USD"/>
    <n v="1320640778"/>
    <x v="26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x v="57"/>
    <n v="147233.76999999999"/>
    <x v="0"/>
    <x v="2"/>
    <s v="AUD"/>
    <n v="1487738622"/>
    <x v="269"/>
    <b v="1"/>
    <n v="1596"/>
    <b v="1"/>
    <s v="film &amp; video/documentary"/>
    <n v="1.4723377"/>
    <n v="92.251735588972423"/>
    <x v="0"/>
    <x v="4"/>
  </r>
  <r>
    <n v="270"/>
    <s v="rock on: inside the archive of an unlikely rock photographer"/>
    <s v="Journey behind the lens of the legendary Jini Dellaccio, one of the first women rock â€˜nâ€™ roll photographers."/>
    <x v="98"/>
    <n v="3510"/>
    <x v="0"/>
    <x v="0"/>
    <s v="USD"/>
    <n v="1306296000"/>
    <x v="270"/>
    <b v="1"/>
    <n v="61"/>
    <b v="1"/>
    <s v="film &amp; video/documentary"/>
    <n v="1.5260869565217392"/>
    <n v="57.540983606557376"/>
    <x v="0"/>
    <x v="4"/>
  </r>
  <r>
    <n v="271"/>
    <s v="The Mathare Project"/>
    <s v="A documentary shot over 12 years about the hopes and dreams of five orphans struggling to reach adulthood in Kenya's Mathare slum."/>
    <x v="11"/>
    <n v="31404"/>
    <x v="0"/>
    <x v="0"/>
    <s v="USD"/>
    <n v="1388649600"/>
    <x v="27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x v="9"/>
    <n v="5323.01"/>
    <x v="0"/>
    <x v="0"/>
    <s v="USD"/>
    <n v="1272480540"/>
    <x v="272"/>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x v="10"/>
    <n v="5388.79"/>
    <x v="0"/>
    <x v="0"/>
    <s v="USD"/>
    <n v="1309694266"/>
    <x v="273"/>
    <b v="1"/>
    <n v="118"/>
    <b v="1"/>
    <s v="film &amp; video/documentary"/>
    <n v="1.077758"/>
    <n v="45.667711864406776"/>
    <x v="0"/>
    <x v="4"/>
  </r>
  <r>
    <n v="274"/>
    <s v="In Search of Nabad (Documentary Film)"/>
    <s v="An intimate documentary sharing the powerful voices of Seattle's Somali refugees and their search for peace in their new home."/>
    <x v="23"/>
    <n v="6240"/>
    <x v="0"/>
    <x v="0"/>
    <s v="USD"/>
    <n v="1333609140"/>
    <x v="274"/>
    <b v="1"/>
    <n v="113"/>
    <b v="1"/>
    <s v="film &amp; video/documentary"/>
    <n v="1.56"/>
    <n v="55.221238938053098"/>
    <x v="0"/>
    <x v="4"/>
  </r>
  <r>
    <n v="275"/>
    <s v="Finding the Funk"/>
    <s v="A journey through the origins and influence of funk music from James Brown to D'Angelo we are FINDING THE FUNK!"/>
    <x v="22"/>
    <n v="21679"/>
    <x v="0"/>
    <x v="0"/>
    <s v="USD"/>
    <n v="1352511966"/>
    <x v="275"/>
    <b v="1"/>
    <n v="332"/>
    <b v="1"/>
    <s v="film &amp; video/documentary"/>
    <n v="1.08395"/>
    <n v="65.298192771084331"/>
    <x v="0"/>
    <x v="4"/>
  </r>
  <r>
    <n v="276"/>
    <s v="Abalimi"/>
    <s v="A film about Xhosa women in townships of South Africa micro-farming to fight extreme poverty, gain health, and create food security."/>
    <x v="23"/>
    <n v="5904"/>
    <x v="0"/>
    <x v="0"/>
    <s v="USD"/>
    <n v="1335574674"/>
    <x v="276"/>
    <b v="1"/>
    <n v="62"/>
    <b v="1"/>
    <s v="film &amp; video/documentary"/>
    <n v="1.476"/>
    <n v="95.225806451612897"/>
    <x v="0"/>
    <x v="4"/>
  </r>
  <r>
    <n v="277"/>
    <s v="Pressing On: The Letterpress Film"/>
    <s v="A documentary about the survival of letterpress and the remarkable printers who preserve the history and knowledge of the craft."/>
    <x v="99"/>
    <n v="71748"/>
    <x v="0"/>
    <x v="0"/>
    <s v="USD"/>
    <n v="1432416219"/>
    <x v="277"/>
    <b v="1"/>
    <n v="951"/>
    <b v="1"/>
    <s v="film &amp; video/documentary"/>
    <n v="1.1038153846153846"/>
    <n v="75.444794952681391"/>
    <x v="0"/>
    <x v="4"/>
  </r>
  <r>
    <n v="278"/>
    <s v="The Babushkas of Chernobyl"/>
    <s v="An unlikely story of spirit, defiance and beauty from the most contaminated place on Earth"/>
    <x v="100"/>
    <n v="40594"/>
    <x v="0"/>
    <x v="0"/>
    <s v="USD"/>
    <n v="1350003539"/>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x v="73"/>
    <n v="26744.11"/>
    <x v="0"/>
    <x v="0"/>
    <s v="USD"/>
    <n v="1488160860"/>
    <x v="279"/>
    <b v="1"/>
    <n v="305"/>
    <b v="1"/>
    <s v="film &amp; video/documentary"/>
    <n v="1.5731829411764706"/>
    <n v="87.685606557377056"/>
    <x v="0"/>
    <x v="4"/>
  </r>
  <r>
    <n v="280"/>
    <s v="Korengal Theatrical Release"/>
    <s v="My latest film Korengal, takes us back to the same valley with the same troops as in my Academy AwardÂ® nominated film Restrepo."/>
    <x v="96"/>
    <n v="117108"/>
    <x v="0"/>
    <x v="0"/>
    <s v="USD"/>
    <n v="1401459035"/>
    <x v="280"/>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x v="62"/>
    <n v="6632.32"/>
    <x v="0"/>
    <x v="0"/>
    <s v="USD"/>
    <n v="1249932360"/>
    <x v="281"/>
    <b v="1"/>
    <n v="79"/>
    <b v="1"/>
    <s v="film &amp; video/documentary"/>
    <n v="1.2058763636363636"/>
    <n v="83.953417721518989"/>
    <x v="0"/>
    <x v="4"/>
  </r>
  <r>
    <n v="282"/>
    <s v="Greenlight the PATROL BASE JAKER Movie"/>
    <s v="See US Marines make counter-insurgency work in Helmand Province--the Taliban's stronghold in Afghanistan."/>
    <x v="101"/>
    <n v="45535"/>
    <x v="0"/>
    <x v="0"/>
    <s v="USD"/>
    <n v="1266876000"/>
    <x v="282"/>
    <b v="1"/>
    <n v="179"/>
    <b v="1"/>
    <s v="film &amp; video/documentary"/>
    <n v="1.0118888888888888"/>
    <n v="254.38547486033519"/>
    <x v="0"/>
    <x v="4"/>
  </r>
  <r>
    <n v="283"/>
    <s v="SOLE SURVIVOR"/>
    <s v="What is the impact of survivorship on the human condition?"/>
    <x v="102"/>
    <n v="20569.05"/>
    <x v="0"/>
    <x v="0"/>
    <s v="USD"/>
    <n v="1306904340"/>
    <x v="283"/>
    <b v="1"/>
    <n v="202"/>
    <b v="1"/>
    <s v="film &amp; video/documentary"/>
    <n v="1.142725"/>
    <n v="101.8269801980198"/>
    <x v="0"/>
    <x v="4"/>
  </r>
  <r>
    <n v="284"/>
    <s v="Wisconsin Rising"/>
    <s v="A film documenting WI Gov.Scott Walker's attack on working families and how it is reanimating the American labor movement."/>
    <x v="79"/>
    <n v="41850.46"/>
    <x v="0"/>
    <x v="0"/>
    <s v="USD"/>
    <n v="1327167780"/>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x v="32"/>
    <n v="32035.51"/>
    <x v="0"/>
    <x v="0"/>
    <s v="USD"/>
    <n v="137961412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x v="36"/>
    <n v="16373"/>
    <x v="0"/>
    <x v="0"/>
    <s v="USD"/>
    <n v="1364236524"/>
    <x v="286"/>
    <b v="1"/>
    <n v="135"/>
    <b v="1"/>
    <s v="film &amp; video/documentary"/>
    <n v="1.0915333333333332"/>
    <n v="121.28148148148148"/>
    <x v="0"/>
    <x v="4"/>
  </r>
  <r>
    <n v="287"/>
    <s v="In Country: A Documentary Film (POSTPRODUCTION)"/>
    <s v="War is hell. Why would anyone want to spend their weekends there?"/>
    <x v="36"/>
    <n v="26445"/>
    <x v="0"/>
    <x v="0"/>
    <s v="USD"/>
    <n v="1351828800"/>
    <x v="287"/>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x v="63"/>
    <n v="51605.31"/>
    <x v="0"/>
    <x v="0"/>
    <s v="USD"/>
    <n v="134068339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x v="36"/>
    <n v="15723"/>
    <x v="0"/>
    <x v="1"/>
    <s v="GBP"/>
    <n v="1383389834"/>
    <x v="289"/>
    <b v="1"/>
    <n v="232"/>
    <b v="1"/>
    <s v="film &amp; video/documentary"/>
    <n v="1.0482"/>
    <n v="67.771551724137936"/>
    <x v="0"/>
    <x v="4"/>
  </r>
  <r>
    <n v="290"/>
    <s v="INTOTHEWOODS.TV â€“ Music Media from the Pacific Northwest"/>
    <s v="Help INTOTHEWOODS.TV purchase audio and video gear, lighting and BACK UP HARD DRIVES"/>
    <x v="37"/>
    <n v="4800.8"/>
    <x v="0"/>
    <x v="0"/>
    <s v="USD"/>
    <n v="1296633540"/>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x v="10"/>
    <n v="6001"/>
    <x v="0"/>
    <x v="0"/>
    <s v="USD"/>
    <n v="1367366460"/>
    <x v="291"/>
    <b v="1"/>
    <n v="128"/>
    <b v="1"/>
    <s v="film &amp; video/documentary"/>
    <n v="1.2001999999999999"/>
    <n v="46.8828125"/>
    <x v="0"/>
    <x v="4"/>
  </r>
  <r>
    <n v="292"/>
    <s v="The Undocumented"/>
    <s v="THE UNDOCUMENTED is a 90 cinema verite documentary that exposes a little known consequence of current U. S. immigration policy."/>
    <x v="96"/>
    <n v="76130.2"/>
    <x v="0"/>
    <x v="0"/>
    <s v="USD"/>
    <n v="1319860740"/>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x v="91"/>
    <n v="26360"/>
    <x v="0"/>
    <x v="0"/>
    <s v="USD"/>
    <n v="1398009714"/>
    <x v="293"/>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x v="10"/>
    <n v="5000"/>
    <x v="0"/>
    <x v="0"/>
    <s v="USD"/>
    <n v="1279555200"/>
    <x v="294"/>
    <b v="1"/>
    <n v="50"/>
    <b v="1"/>
    <s v="film &amp; video/documentary"/>
    <n v="1"/>
    <n v="100"/>
    <x v="0"/>
    <x v="4"/>
  </r>
  <r>
    <n v="295"/>
    <s v="Rocky Horror Saved My Life - A Fan Documentary"/>
    <s v="A documentary on the fans, collectors, and live performers of &quot;The Rocky Horror Picture Show&quot;, as the film nears its 40th Anniversary."/>
    <x v="63"/>
    <n v="66554.559999999998"/>
    <x v="0"/>
    <x v="0"/>
    <s v="USD"/>
    <n v="1383264000"/>
    <x v="295"/>
    <b v="1"/>
    <n v="665"/>
    <b v="1"/>
    <s v="film &amp; video/documentary"/>
    <n v="1.3310911999999999"/>
    <n v="100.08204511278196"/>
    <x v="0"/>
    <x v="4"/>
  </r>
  <r>
    <n v="296"/>
    <s v="Bel Borba Is Here!"/>
    <s v="Bel Borba is Here is a feature film about the most inspiring Brazilian artist you've never heard of... until now."/>
    <x v="31"/>
    <n v="29681.55"/>
    <x v="0"/>
    <x v="0"/>
    <s v="USD"/>
    <n v="1347017083"/>
    <x v="296"/>
    <b v="1"/>
    <n v="129"/>
    <b v="1"/>
    <s v="film &amp; video/documentary"/>
    <n v="1.187262"/>
    <n v="230.08953488372092"/>
    <x v="0"/>
    <x v="4"/>
  </r>
  <r>
    <n v="297"/>
    <s v="Who Owns Yoga?"/>
    <s v="Who Owns Yoga? is a feature length documentary film that explores the changing nature of yoga in the modern world."/>
    <x v="22"/>
    <n v="20128"/>
    <x v="0"/>
    <x v="0"/>
    <s v="USD"/>
    <n v="1430452740"/>
    <x v="297"/>
    <b v="1"/>
    <n v="142"/>
    <b v="1"/>
    <s v="film &amp; video/documentary"/>
    <n v="1.0064"/>
    <n v="141.74647887323943"/>
    <x v="0"/>
    <x v="4"/>
  </r>
  <r>
    <n v="298"/>
    <s v="DisHonesty - A Documentary Feature Film"/>
    <s v="The truth is, we all lie - and by &quot;we,&quot; we mean everyone!"/>
    <x v="103"/>
    <n v="137254.84"/>
    <x v="0"/>
    <x v="0"/>
    <s v="USD"/>
    <n v="1399669200"/>
    <x v="29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x v="3"/>
    <n v="17895.25"/>
    <x v="0"/>
    <x v="0"/>
    <s v="USD"/>
    <n v="1289975060"/>
    <x v="299"/>
    <b v="1"/>
    <n v="244"/>
    <b v="1"/>
    <s v="film &amp; video/documentary"/>
    <n v="1.789525"/>
    <n v="73.341188524590166"/>
    <x v="0"/>
    <x v="4"/>
  </r>
  <r>
    <n v="300"/>
    <s v="The Bus "/>
    <s v="THE BUS is a feature-length documentary film celebrating one of the most iconic and beloved vehicles ever produced, the Volkswagen Bus."/>
    <x v="31"/>
    <n v="25430.66"/>
    <x v="0"/>
    <x v="0"/>
    <s v="USD"/>
    <n v="1303686138"/>
    <x v="300"/>
    <b v="1"/>
    <n v="298"/>
    <b v="1"/>
    <s v="film &amp; video/documentary"/>
    <n v="1.0172264"/>
    <n v="85.337785234899329"/>
    <x v="0"/>
    <x v="4"/>
  </r>
  <r>
    <n v="301"/>
    <s v="WORLD FAIR"/>
    <s v="A film about personal memory, amateur cinematography, and visions of the future at the 1939 New York World's Fair."/>
    <x v="93"/>
    <n v="15435.55"/>
    <x v="0"/>
    <x v="0"/>
    <s v="USD"/>
    <n v="1363711335"/>
    <x v="301"/>
    <b v="1"/>
    <n v="251"/>
    <b v="1"/>
    <s v="film &amp; video/documentary"/>
    <n v="1.1873499999999999"/>
    <n v="61.496215139442228"/>
    <x v="0"/>
    <x v="4"/>
  </r>
  <r>
    <n v="302"/>
    <s v="(UN)CUT"/>
    <s v="(UN)CUT explores circumcisionâ€™s medical, sexual &amp; religious complexities against the backdrop of San Franciscoâ€™s latest ban controversy"/>
    <x v="3"/>
    <n v="10046"/>
    <x v="0"/>
    <x v="0"/>
    <s v="USD"/>
    <n v="1330115638"/>
    <x v="302"/>
    <b v="1"/>
    <n v="108"/>
    <b v="1"/>
    <s v="film &amp; video/documentary"/>
    <n v="1.0045999999999999"/>
    <n v="93.018518518518519"/>
    <x v="0"/>
    <x v="4"/>
  </r>
  <r>
    <n v="303"/>
    <s v="The Forest for the Trees"/>
    <s v="The story of Jadab Payeng, an Indian man who single handedly planted nearly 1400 acres of forest to save his island, Majuli."/>
    <x v="9"/>
    <n v="4124"/>
    <x v="0"/>
    <x v="0"/>
    <s v="USD"/>
    <n v="1338601346"/>
    <x v="303"/>
    <b v="1"/>
    <n v="82"/>
    <b v="1"/>
    <s v="film &amp; video/documentary"/>
    <n v="1.3746666666666667"/>
    <n v="50.292682926829265"/>
    <x v="0"/>
    <x v="4"/>
  </r>
  <r>
    <n v="304"/>
    <s v="Beyond Iconic: Distribution for film on Dennis Stock"/>
    <s v="A portrait of a life fully realized and a look at what it takes to make great photography."/>
    <x v="104"/>
    <n v="7876"/>
    <x v="0"/>
    <x v="0"/>
    <s v="USD"/>
    <n v="1346464800"/>
    <x v="304"/>
    <b v="1"/>
    <n v="74"/>
    <b v="1"/>
    <s v="film &amp; video/documentary"/>
    <n v="2.3164705882352941"/>
    <n v="106.43243243243244"/>
    <x v="0"/>
    <x v="4"/>
  </r>
  <r>
    <n v="305"/>
    <s v="My Friend Mott-ly"/>
    <s v="A documentary that I am making about the difficult, but inspiring, life of a late friend of mine."/>
    <x v="51"/>
    <n v="9775"/>
    <x v="0"/>
    <x v="0"/>
    <s v="USD"/>
    <n v="1331392049"/>
    <x v="305"/>
    <b v="1"/>
    <n v="189"/>
    <b v="1"/>
    <s v="film &amp; video/documentary"/>
    <n v="1.3033333333333332"/>
    <n v="51.719576719576722"/>
    <x v="0"/>
    <x v="4"/>
  </r>
  <r>
    <n v="306"/>
    <s v="Escape/Artist: The Jason Escape Documentary"/>
    <s v="A feature-length documentary on the life of Boston escape artist Jason Escape."/>
    <x v="28"/>
    <n v="2929"/>
    <x v="0"/>
    <x v="0"/>
    <s v="USD"/>
    <n v="1363806333"/>
    <x v="306"/>
    <b v="1"/>
    <n v="80"/>
    <b v="1"/>
    <s v="film &amp; video/documentary"/>
    <n v="2.9289999999999998"/>
    <n v="36.612499999999997"/>
    <x v="0"/>
    <x v="4"/>
  </r>
  <r>
    <n v="307"/>
    <s v="Grammar Revolution"/>
    <s v="Why is grammar important?"/>
    <x v="29"/>
    <n v="24490"/>
    <x v="0"/>
    <x v="0"/>
    <s v="USD"/>
    <n v="1360276801"/>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x v="14"/>
    <n v="12668"/>
    <x v="0"/>
    <x v="0"/>
    <s v="USD"/>
    <n v="1299775210"/>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x v="102"/>
    <n v="21410"/>
    <x v="0"/>
    <x v="0"/>
    <s v="USD"/>
    <n v="1346695334"/>
    <x v="309"/>
    <b v="1"/>
    <n v="238"/>
    <b v="1"/>
    <s v="film &amp; video/documentary"/>
    <n v="1.1894444444444445"/>
    <n v="89.957983193277315"/>
    <x v="0"/>
    <x v="4"/>
  </r>
  <r>
    <n v="310"/>
    <s v="Feels Like Coming Home Tour"/>
    <s v="30 day tour to release a compilation CD with 16 original songs about hometowns.  Webisodes and documentary to follow."/>
    <x v="28"/>
    <n v="1041.29"/>
    <x v="0"/>
    <x v="0"/>
    <s v="USD"/>
    <n v="1319076000"/>
    <x v="310"/>
    <b v="1"/>
    <n v="36"/>
    <b v="1"/>
    <s v="film &amp; video/documentary"/>
    <n v="1.04129"/>
    <n v="28.924722222222222"/>
    <x v="0"/>
    <x v="4"/>
  </r>
  <r>
    <n v="311"/>
    <s v="The Sticking Place Interactive Documentary"/>
    <s v="An imaginative interactive documentary about Leah Callahan, a freestyle wrestler and Olympic hopeful."/>
    <x v="22"/>
    <n v="20820.330000000002"/>
    <x v="0"/>
    <x v="0"/>
    <s v="USD"/>
    <n v="1325404740"/>
    <x v="311"/>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x v="6"/>
    <n v="8950"/>
    <x v="0"/>
    <x v="0"/>
    <s v="USD"/>
    <n v="1365973432"/>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x v="73"/>
    <n v="17805"/>
    <x v="0"/>
    <x v="0"/>
    <s v="USD"/>
    <n v="1281542340"/>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x v="28"/>
    <n v="3851.5"/>
    <x v="0"/>
    <x v="0"/>
    <s v="USD"/>
    <n v="1362167988"/>
    <x v="314"/>
    <b v="1"/>
    <n v="120"/>
    <b v="1"/>
    <s v="film &amp; video/documentary"/>
    <n v="3.8515000000000001"/>
    <n v="32.095833333333331"/>
    <x v="0"/>
    <x v="4"/>
  </r>
  <r>
    <n v="315"/>
    <s v="Arias With A Twist: The Docufantasy"/>
    <s v="A documentary that explores  the magical collaboration between performance artist Joey Arias and puppeteer Basil Twist."/>
    <x v="31"/>
    <n v="25312"/>
    <x v="0"/>
    <x v="0"/>
    <s v="USD"/>
    <n v="1345660334"/>
    <x v="315"/>
    <b v="1"/>
    <n v="126"/>
    <b v="1"/>
    <s v="film &amp; video/documentary"/>
    <n v="1.01248"/>
    <n v="200.88888888888889"/>
    <x v="0"/>
    <x v="4"/>
  </r>
  <r>
    <n v="316"/>
    <s v="THE SECRET TRIAL 5 - GRASSROOTS CROSS-CANADA TOUR"/>
    <s v="Award winning documentary The Secret Trial 5 needs your help for a Cross-Canada Tour!"/>
    <x v="36"/>
    <n v="17066"/>
    <x v="0"/>
    <x v="5"/>
    <s v="CAD"/>
    <n v="1418273940"/>
    <x v="316"/>
    <b v="1"/>
    <n v="158"/>
    <b v="1"/>
    <s v="film &amp; video/documentary"/>
    <n v="1.1377333333333333"/>
    <n v="108.01265822784811"/>
    <x v="0"/>
    <x v="4"/>
  </r>
  <r>
    <n v="317"/>
    <s v="Good Men, Bad Men, and a Few Rowdy Ladies"/>
    <s v="The story of a cowboy town with a prison problem, and the colorful characters who call it home."/>
    <x v="11"/>
    <n v="30241"/>
    <x v="0"/>
    <x v="0"/>
    <s v="USD"/>
    <n v="1386778483"/>
    <x v="317"/>
    <b v="1"/>
    <n v="316"/>
    <b v="1"/>
    <s v="film &amp; video/documentary"/>
    <n v="1.0080333333333333"/>
    <n v="95.699367088607602"/>
    <x v="0"/>
    <x v="4"/>
  </r>
  <r>
    <n v="318"/>
    <s v="Friend Request: Accepted"/>
    <s v="Photographer, Ty Morin, pays a visit to every single one of his Facebook friends to take their portrait...all 788 of them."/>
    <x v="10"/>
    <n v="14166"/>
    <x v="0"/>
    <x v="0"/>
    <s v="USD"/>
    <n v="1364342151"/>
    <x v="318"/>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x v="10"/>
    <n v="5634"/>
    <x v="0"/>
    <x v="0"/>
    <s v="USD"/>
    <n v="1265097540"/>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x v="22"/>
    <n v="21316"/>
    <x v="0"/>
    <x v="1"/>
    <s v="GBP"/>
    <n v="1450825200"/>
    <x v="320"/>
    <b v="1"/>
    <n v="158"/>
    <b v="1"/>
    <s v="film &amp; video/documentary"/>
    <n v="1.0658000000000001"/>
    <n v="134.91139240506328"/>
    <x v="0"/>
    <x v="4"/>
  </r>
  <r>
    <n v="321"/>
    <s v="An Impossible Project"/>
    <s v="The more digital the world, the more analog our dreams._x000a_A feature documentary shot on 35mm film."/>
    <x v="19"/>
    <n v="35932"/>
    <x v="0"/>
    <x v="12"/>
    <s v="EUR"/>
    <n v="1478605386"/>
    <x v="321"/>
    <b v="1"/>
    <n v="337"/>
    <b v="1"/>
    <s v="film &amp; video/documentary"/>
    <n v="1.0266285714285714"/>
    <n v="106.62314540059347"/>
    <x v="0"/>
    <x v="4"/>
  </r>
  <r>
    <n v="322"/>
    <s v="Last of the Big Tuskers"/>
    <s v="A documentary film about the largest elephants on earth and what is being done to ensure their survival."/>
    <x v="31"/>
    <n v="26978"/>
    <x v="0"/>
    <x v="0"/>
    <s v="USD"/>
    <n v="1463146848"/>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x v="105"/>
    <n v="6646"/>
    <x v="0"/>
    <x v="0"/>
    <s v="USD"/>
    <n v="1482307140"/>
    <x v="323"/>
    <b v="1"/>
    <n v="58"/>
    <b v="1"/>
    <s v="film &amp; video/documentary"/>
    <n v="1.2307407407407407"/>
    <n v="114.58620689655173"/>
    <x v="0"/>
    <x v="4"/>
  </r>
  <r>
    <n v="324"/>
    <s v="KEEP MOVING FORWARD - Documentary Film"/>
    <s v="A documentary about a Vietnam veteran who finds peace from his PTSD through Disney, rather than medication."/>
    <x v="0"/>
    <n v="8636"/>
    <x v="0"/>
    <x v="0"/>
    <s v="USD"/>
    <n v="1438441308"/>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x v="63"/>
    <n v="52198"/>
    <x v="0"/>
    <x v="0"/>
    <s v="USD"/>
    <n v="148220823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x v="60"/>
    <n v="169394.6"/>
    <x v="0"/>
    <x v="0"/>
    <s v="USD"/>
    <n v="1489532220"/>
    <x v="326"/>
    <b v="1"/>
    <n v="1151"/>
    <b v="1"/>
    <s v="film &amp; video/documentary"/>
    <n v="1.1292973333333334"/>
    <n v="147.17167680278018"/>
    <x v="0"/>
    <x v="4"/>
  </r>
  <r>
    <n v="327"/>
    <s v="Finding Beauty In the Rubble"/>
    <s v="A short film documenting the inspirational life of Mrs. Fukuoka, a tsunami survivor helping to bring hope back to her community."/>
    <x v="23"/>
    <n v="5456"/>
    <x v="0"/>
    <x v="0"/>
    <s v="USD"/>
    <n v="1427011200"/>
    <x v="327"/>
    <b v="1"/>
    <n v="34"/>
    <b v="1"/>
    <s v="film &amp; video/documentary"/>
    <n v="1.3640000000000001"/>
    <n v="160.47058823529412"/>
    <x v="0"/>
    <x v="4"/>
  </r>
  <r>
    <n v="328"/>
    <s v="Edgar Allan Poe: Buried Alive"/>
    <s v="A documentary that tells the real story of the misunderstood author, and explores the iconic status he still commands today."/>
    <x v="96"/>
    <n v="77710.8"/>
    <x v="0"/>
    <x v="0"/>
    <s v="USD"/>
    <n v="1446350400"/>
    <x v="328"/>
    <b v="1"/>
    <n v="498"/>
    <b v="1"/>
    <s v="film &amp; video/documentary"/>
    <n v="1.036144"/>
    <n v="156.04578313253012"/>
    <x v="0"/>
    <x v="4"/>
  </r>
  <r>
    <n v="329"/>
    <s v="Struggle &amp; Hope - Documentary Film Music Soundtrack"/>
    <s v="Our documentary about Oklahoma's all-black towns needs a soundtrack that is authentic. Help us make it happen."/>
    <x v="3"/>
    <n v="10550"/>
    <x v="0"/>
    <x v="0"/>
    <s v="USD"/>
    <n v="1446868800"/>
    <x v="329"/>
    <b v="1"/>
    <n v="167"/>
    <b v="1"/>
    <s v="film &amp; video/documentary"/>
    <n v="1.0549999999999999"/>
    <n v="63.17365269461078"/>
    <x v="0"/>
    <x v="4"/>
  </r>
  <r>
    <n v="330"/>
    <s v="The Power of Place"/>
    <s v="A film project that will compel decision makers to conserve iconic NH landscapes at risk due to an electricity transmission project."/>
    <x v="19"/>
    <n v="35640"/>
    <x v="0"/>
    <x v="0"/>
    <s v="USD"/>
    <n v="1368763140"/>
    <x v="330"/>
    <b v="1"/>
    <n v="340"/>
    <b v="1"/>
    <s v="film &amp; video/documentary"/>
    <n v="1.0182857142857142"/>
    <n v="104.82352941176471"/>
    <x v="0"/>
    <x v="4"/>
  </r>
  <r>
    <n v="331"/>
    <s v="Living On Soul: The Family Daptone"/>
    <s v="A hybrid music documentary/concert film featuring Sharon Jones, Charles Bradley and the rest of the Daptone Records family."/>
    <x v="79"/>
    <n v="42642"/>
    <x v="0"/>
    <x v="0"/>
    <s v="USD"/>
    <n v="1466171834"/>
    <x v="331"/>
    <b v="1"/>
    <n v="438"/>
    <b v="1"/>
    <s v="film &amp; video/documentary"/>
    <n v="1.0660499999999999"/>
    <n v="97.356164383561648"/>
    <x v="0"/>
    <x v="4"/>
  </r>
  <r>
    <n v="332"/>
    <s v="Changing of the Gods"/>
    <s v="A groundbreaking new film by Kenny Ausubel &amp; Louie Schwartzberg, featuring John Cleese, based on the work of Richard Tarnas."/>
    <x v="57"/>
    <n v="113015"/>
    <x v="0"/>
    <x v="0"/>
    <s v="USD"/>
    <n v="1446019200"/>
    <x v="332"/>
    <b v="1"/>
    <n v="555"/>
    <b v="1"/>
    <s v="film &amp; video/documentary"/>
    <n v="1.13015"/>
    <n v="203.63063063063063"/>
    <x v="0"/>
    <x v="4"/>
  </r>
  <r>
    <n v="333"/>
    <s v="CUBAN FOOD STORIES - A Feature Documentary"/>
    <s v="Enter a unique world of flavors, passion, resourcefulness and breathtaking locations. Join us on this unprecedented journey!"/>
    <x v="79"/>
    <n v="50091"/>
    <x v="0"/>
    <x v="0"/>
    <s v="USD"/>
    <n v="1460038591"/>
    <x v="333"/>
    <b v="1"/>
    <n v="266"/>
    <b v="1"/>
    <s v="film &amp; video/documentary"/>
    <n v="1.252275"/>
    <n v="188.31203007518798"/>
    <x v="0"/>
    <x v="4"/>
  </r>
  <r>
    <n v="334"/>
    <s v="The Little Girl with the Big Voice"/>
    <s v="An unapologetic portrait of the iconic, pioneering entertainer Mary Small whose voice comforted millions through the Depression &amp; WWII"/>
    <x v="3"/>
    <n v="10119"/>
    <x v="0"/>
    <x v="0"/>
    <s v="USD"/>
    <n v="1431716400"/>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x v="0"/>
    <n v="8735"/>
    <x v="0"/>
    <x v="0"/>
    <s v="USD"/>
    <n v="1431122400"/>
    <x v="335"/>
    <b v="1"/>
    <n v="80"/>
    <b v="1"/>
    <s v="film &amp; video/documentary"/>
    <n v="1.0276470588235294"/>
    <n v="109.1875"/>
    <x v="0"/>
    <x v="4"/>
  </r>
  <r>
    <n v="336"/>
    <s v="Celluloid Wizards in the Video Wasteland"/>
    <s v="An epic documentary about the dramatic rise and fall of Empire Pictures, the most ambitious B-movie studio of the 1980â€™s."/>
    <x v="31"/>
    <n v="29209.78"/>
    <x v="0"/>
    <x v="0"/>
    <s v="USD"/>
    <n v="1447427918"/>
    <x v="336"/>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x v="9"/>
    <n v="3035.05"/>
    <x v="0"/>
    <x v="0"/>
    <s v="USD"/>
    <n v="1426298708"/>
    <x v="337"/>
    <b v="1"/>
    <n v="31"/>
    <b v="1"/>
    <s v="film &amp; video/documentary"/>
    <n v="1.0116833333333335"/>
    <n v="97.904838709677421"/>
    <x v="0"/>
    <x v="4"/>
  </r>
  <r>
    <n v="338"/>
    <s v="Queer Genius"/>
    <s v="&quot;Queer Genius&quot; explores the lives of four visionary queer artists: Eileen Myles, Barbara Hammer, Jibz Cameron and Shannon Funchess"/>
    <x v="36"/>
    <n v="16520.04"/>
    <x v="0"/>
    <x v="0"/>
    <s v="USD"/>
    <n v="1472864400"/>
    <x v="338"/>
    <b v="1"/>
    <n v="236"/>
    <b v="1"/>
    <s v="film &amp; video/documentary"/>
    <n v="1.1013360000000001"/>
    <n v="70.000169491525426"/>
    <x v="0"/>
    <x v="4"/>
  </r>
  <r>
    <n v="339"/>
    <s v="A Man, A Plan, A Palindrome (Feature)"/>
    <s v="A documentary film following the world's greatest palindromists leading up to the 2017 World Palindrome Championship."/>
    <x v="12"/>
    <n v="6485"/>
    <x v="0"/>
    <x v="0"/>
    <s v="USD"/>
    <n v="1430331268"/>
    <x v="339"/>
    <b v="1"/>
    <n v="89"/>
    <b v="1"/>
    <s v="film &amp; video/documentary"/>
    <n v="1.0808333333333333"/>
    <n v="72.865168539325836"/>
    <x v="0"/>
    <x v="4"/>
  </r>
  <r>
    <n v="340"/>
    <s v="Somaliland: The Abaarso Story"/>
    <s v="Feature-length documentary about five Somali Muslim students pursuing dreams of education in America"/>
    <x v="19"/>
    <n v="43758"/>
    <x v="0"/>
    <x v="0"/>
    <s v="USD"/>
    <n v="1489006800"/>
    <x v="340"/>
    <b v="1"/>
    <n v="299"/>
    <b v="1"/>
    <s v="film &amp; video/documentary"/>
    <n v="1.2502285714285715"/>
    <n v="146.34782608695653"/>
    <x v="0"/>
    <x v="4"/>
  </r>
  <r>
    <n v="341"/>
    <s v="Video of Connections: A Mural"/>
    <s v="Documentary: Creation of large-scale outdoor mural by young artists. Time lapse. From blank concrete wall to colorful, visual story."/>
    <x v="8"/>
    <n v="3735"/>
    <x v="0"/>
    <x v="0"/>
    <s v="USD"/>
    <n v="1412135940"/>
    <x v="341"/>
    <b v="1"/>
    <n v="55"/>
    <b v="1"/>
    <s v="film &amp; video/documentary"/>
    <n v="1.0671428571428572"/>
    <n v="67.909090909090907"/>
    <x v="0"/>
    <x v="4"/>
  </r>
  <r>
    <n v="342"/>
    <s v="BREAKING A MONSTER a film about the band Unlocking The Truth"/>
    <s v="BREAKING A MONSTER needs your help to play in THEATERS!"/>
    <x v="56"/>
    <n v="55201.52"/>
    <x v="0"/>
    <x v="0"/>
    <s v="USD"/>
    <n v="1461955465"/>
    <x v="342"/>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x v="11"/>
    <n v="30608.59"/>
    <x v="0"/>
    <x v="0"/>
    <s v="USD"/>
    <n v="1415934000"/>
    <x v="343"/>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x v="106"/>
    <n v="34198"/>
    <x v="0"/>
    <x v="0"/>
    <s v="USD"/>
    <n v="1433125200"/>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x v="107"/>
    <n v="17875"/>
    <x v="0"/>
    <x v="0"/>
    <s v="USD"/>
    <n v="1432161590"/>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x v="3"/>
    <n v="17028.88"/>
    <x v="0"/>
    <x v="0"/>
    <s v="USD"/>
    <n v="1444824021"/>
    <x v="346"/>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x v="79"/>
    <n v="44636.2"/>
    <x v="0"/>
    <x v="0"/>
    <s v="USD"/>
    <n v="1447505609"/>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x v="3"/>
    <n v="10300"/>
    <x v="0"/>
    <x v="0"/>
    <s v="USD"/>
    <n v="1440165916"/>
    <x v="348"/>
    <b v="1"/>
    <n v="119"/>
    <b v="1"/>
    <s v="film &amp; video/documentary"/>
    <n v="1.03"/>
    <n v="86.554621848739501"/>
    <x v="0"/>
    <x v="4"/>
  </r>
  <r>
    <n v="349"/>
    <s v="Strangers To Peace: A Documentary"/>
    <s v="After 52 years of war, FARC guerrilla soldiers rejoin Colombian society to forge new lives of peace."/>
    <x v="108"/>
    <n v="12007.18"/>
    <x v="0"/>
    <x v="0"/>
    <s v="USD"/>
    <n v="148793750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x v="31"/>
    <n v="28690"/>
    <x v="0"/>
    <x v="0"/>
    <s v="USD"/>
    <n v="1473566340"/>
    <x v="35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x v="109"/>
    <n v="43296"/>
    <x v="0"/>
    <x v="3"/>
    <s v="EUR"/>
    <n v="1460066954"/>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x v="3"/>
    <n v="11656"/>
    <x v="0"/>
    <x v="0"/>
    <s v="USD"/>
    <n v="141274086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x v="110"/>
    <n v="63460.18"/>
    <x v="0"/>
    <x v="0"/>
    <s v="USD"/>
    <n v="1447963219"/>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x v="8"/>
    <n v="3638"/>
    <x v="0"/>
    <x v="0"/>
    <s v="USD"/>
    <n v="1460141521"/>
    <x v="354"/>
    <b v="1"/>
    <n v="29"/>
    <b v="1"/>
    <s v="film &amp; video/documentary"/>
    <n v="1.0394285714285714"/>
    <n v="125.44827586206897"/>
    <x v="0"/>
    <x v="4"/>
  </r>
  <r>
    <n v="355"/>
    <s v="REZA ABDOH -Theatre Visionary"/>
    <s v="A documentary film about the late REZA ABDOH and his performance company DAR A LUZ."/>
    <x v="19"/>
    <n v="40690"/>
    <x v="0"/>
    <x v="0"/>
    <s v="USD"/>
    <n v="1417420994"/>
    <x v="355"/>
    <b v="1"/>
    <n v="165"/>
    <b v="1"/>
    <s v="film &amp; video/documentary"/>
    <n v="1.1625714285714286"/>
    <n v="246.60606060606059"/>
    <x v="0"/>
    <x v="4"/>
  </r>
  <r>
    <n v="356"/>
    <s v="43 and 80"/>
    <s v="A documentary about halibut conservation and how it impacts communities of Southeast Alaska."/>
    <x v="51"/>
    <n v="7701.93"/>
    <x v="0"/>
    <x v="0"/>
    <s v="USD"/>
    <n v="1458152193"/>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x v="36"/>
    <n v="26100"/>
    <x v="0"/>
    <x v="0"/>
    <s v="USD"/>
    <n v="1429852797"/>
    <x v="357"/>
    <b v="1"/>
    <n v="303"/>
    <b v="1"/>
    <s v="film &amp; video/documentary"/>
    <n v="1.74"/>
    <n v="86.138613861386133"/>
    <x v="0"/>
    <x v="4"/>
  </r>
  <r>
    <n v="358"/>
    <s v="Nobody Knows Anything (except William Goldman)"/>
    <s v="Screenwriter. Novelist. Playwright. The inside story of famed writer William Goldman. As only he can tell it."/>
    <x v="63"/>
    <n v="51544"/>
    <x v="0"/>
    <x v="0"/>
    <s v="USD"/>
    <n v="1466002800"/>
    <x v="358"/>
    <b v="1"/>
    <n v="267"/>
    <b v="1"/>
    <s v="film &amp; video/documentary"/>
    <n v="1.03088"/>
    <n v="193.04868913857678"/>
    <x v="0"/>
    <x v="4"/>
  </r>
  <r>
    <n v="359"/>
    <s v="Us, Naked: Trixie &amp; Monkey â€” World Premiere"/>
    <s v="Circus burlesque innovators, Trixie and Monkey seek to balance love and life while pursuing new creative heights."/>
    <x v="111"/>
    <n v="25375"/>
    <x v="0"/>
    <x v="0"/>
    <s v="USD"/>
    <n v="1415941920"/>
    <x v="359"/>
    <b v="1"/>
    <n v="302"/>
    <b v="1"/>
    <s v="film &amp; video/documentary"/>
    <n v="1.0485537190082646"/>
    <n v="84.023178807947019"/>
    <x v="0"/>
    <x v="4"/>
  </r>
  <r>
    <n v="360"/>
    <s v="Faith: A Documentary"/>
    <s v="A brave woman takes her wife and son from New York to visit her hometown in Kenya, where she was persecuted for being a lesbian."/>
    <x v="14"/>
    <n v="12165"/>
    <x v="0"/>
    <x v="0"/>
    <s v="USD"/>
    <n v="1437621060"/>
    <x v="36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x v="19"/>
    <n v="38876.949999999997"/>
    <x v="0"/>
    <x v="0"/>
    <s v="USD"/>
    <n v="1416704506"/>
    <x v="361"/>
    <b v="0"/>
    <n v="354"/>
    <b v="1"/>
    <s v="film &amp; video/documentary"/>
    <n v="1.1107699999999998"/>
    <n v="109.82189265536722"/>
    <x v="0"/>
    <x v="4"/>
  </r>
  <r>
    <n v="362"/>
    <s v="THE RIDGE: TEN FOR THIRTY"/>
    <s v="A SHORT FILM celebrating ONE RACE: the Bridger Ridge Run. TEN RUNNERS: the movie-stars. THIRTY YEARS: running wild in the mountains."/>
    <x v="112"/>
    <n v="12000"/>
    <x v="0"/>
    <x v="0"/>
    <s v="USD"/>
    <n v="1407456000"/>
    <x v="362"/>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x v="39"/>
    <n v="7711.3"/>
    <x v="0"/>
    <x v="0"/>
    <s v="USD"/>
    <n v="1403323140"/>
    <x v="364"/>
    <b v="0"/>
    <n v="113"/>
    <b v="1"/>
    <s v="film &amp; video/documentary"/>
    <n v="1.1016142857142857"/>
    <n v="68.24159292035398"/>
    <x v="0"/>
    <x v="4"/>
  </r>
  <r>
    <n v="365"/>
    <s v="A QUEER COUNTRY"/>
    <s v="Please help us finish this documentary about how Tel Aviv in Israel became a gay friendly liberal hub in a religious state"/>
    <x v="36"/>
    <n v="15596"/>
    <x v="0"/>
    <x v="1"/>
    <s v="GBP"/>
    <n v="1393597999"/>
    <x v="365"/>
    <b v="0"/>
    <n v="65"/>
    <b v="1"/>
    <s v="film &amp; video/documentary"/>
    <n v="1.0397333333333334"/>
    <n v="239.93846153846152"/>
    <x v="0"/>
    <x v="4"/>
  </r>
  <r>
    <n v="366"/>
    <s v="A BUSHMAN ODYSSEY"/>
    <s v="One Bushman familyâ€™s struggle to survive genocide, dispossession and post-apartheid freedom in South Africa."/>
    <x v="114"/>
    <n v="38500"/>
    <x v="0"/>
    <x v="0"/>
    <s v="USD"/>
    <n v="1337540518"/>
    <x v="366"/>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x v="3"/>
    <n v="10335.01"/>
    <x v="0"/>
    <x v="0"/>
    <s v="USD"/>
    <n v="1367384340"/>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x v="78"/>
    <n v="13014"/>
    <x v="0"/>
    <x v="0"/>
    <s v="USD"/>
    <n v="1426426322"/>
    <x v="368"/>
    <b v="0"/>
    <n v="159"/>
    <b v="1"/>
    <s v="film &amp; video/documentary"/>
    <n v="1.04112"/>
    <n v="81.84905660377359"/>
    <x v="0"/>
    <x v="4"/>
  </r>
  <r>
    <n v="369"/>
    <s v="Alpine Zone"/>
    <s v="A documentary of one woman's attempt at solo hiking 2,000 miles, in an effort to understand herself and societal expectations."/>
    <x v="115"/>
    <n v="7160.12"/>
    <x v="0"/>
    <x v="0"/>
    <s v="USD"/>
    <n v="1326633269"/>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x v="31"/>
    <n v="30505"/>
    <x v="0"/>
    <x v="0"/>
    <s v="USD"/>
    <n v="1483729500"/>
    <x v="370"/>
    <b v="0"/>
    <n v="43"/>
    <b v="1"/>
    <s v="film &amp; video/documentary"/>
    <n v="1.2202"/>
    <n v="709.41860465116281"/>
    <x v="0"/>
    <x v="4"/>
  </r>
  <r>
    <n v="371"/>
    <s v="Unbranded"/>
    <s v="3,000 Miles. 18 Wild Horses. 6 Months. 5 States. 4 men. A documentary about Conservation, Exploration, and Wild Mustangs."/>
    <x v="60"/>
    <n v="171253"/>
    <x v="0"/>
    <x v="0"/>
    <s v="USD"/>
    <n v="1359743139"/>
    <x v="371"/>
    <b v="0"/>
    <n v="1062"/>
    <b v="1"/>
    <s v="film &amp; video/documentary"/>
    <n v="1.1416866666666667"/>
    <n v="161.25517890772127"/>
    <x v="0"/>
    <x v="4"/>
  </r>
  <r>
    <n v="372"/>
    <s v="Wild Equus"/>
    <s v="A short documentary exploring the uses of 'Natural Horsemanship' across Europe"/>
    <x v="43"/>
    <n v="376"/>
    <x v="0"/>
    <x v="1"/>
    <s v="GBP"/>
    <n v="1459872000"/>
    <x v="372"/>
    <b v="0"/>
    <n v="9"/>
    <b v="1"/>
    <s v="film &amp; video/documentary"/>
    <n v="1.2533333333333334"/>
    <n v="41.777777777777779"/>
    <x v="0"/>
    <x v="4"/>
  </r>
  <r>
    <n v="373"/>
    <s v="The Boing Heard 'Round the World"/>
    <s v="A feature documentary about UPA Pictures, the little studio that changed the course of animation around the world"/>
    <x v="51"/>
    <n v="8000"/>
    <x v="0"/>
    <x v="0"/>
    <s v="USD"/>
    <n v="1342648398"/>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x v="12"/>
    <n v="7839"/>
    <x v="0"/>
    <x v="0"/>
    <s v="USD"/>
    <n v="1316208031"/>
    <x v="374"/>
    <b v="0"/>
    <n v="174"/>
    <b v="1"/>
    <s v="film &amp; video/documentary"/>
    <n v="1.3065"/>
    <n v="45.051724137931032"/>
    <x v="0"/>
    <x v="4"/>
  </r>
  <r>
    <n v="375"/>
    <s v="Project Reconnect: WHERE WE ARE NOW"/>
    <s v="As the videocam &quot;Enrique de Malaca&quot; circumnavigates the globe, it captures stories of friends who have set foot on other lands."/>
    <x v="2"/>
    <n v="600"/>
    <x v="0"/>
    <x v="0"/>
    <s v="USD"/>
    <n v="1393694280"/>
    <x v="375"/>
    <b v="0"/>
    <n v="14"/>
    <b v="1"/>
    <s v="film &amp; video/documentary"/>
    <n v="1.2"/>
    <n v="42.857142857142854"/>
    <x v="0"/>
    <x v="4"/>
  </r>
  <r>
    <n v="376"/>
    <s v="Quintessential: The Journey"/>
    <s v="A film about the cosmetics industry. Everything you need to know about the ingredients being used and what alternatives are out there."/>
    <x v="116"/>
    <n v="2596"/>
    <x v="0"/>
    <x v="1"/>
    <s v="GBP"/>
    <n v="1472122316"/>
    <x v="376"/>
    <b v="0"/>
    <n v="48"/>
    <b v="1"/>
    <s v="film &amp; video/documentary"/>
    <n v="1.0595918367346939"/>
    <n v="54.083333333333336"/>
    <x v="0"/>
    <x v="4"/>
  </r>
  <r>
    <n v="377"/>
    <s v="PIN UP! THE MOVIE The documentary with vintage style"/>
    <s v="Dangerous. Sexy. All-American Girl. You know the look. Now meet the women who are making retro style modern."/>
    <x v="14"/>
    <n v="13728"/>
    <x v="0"/>
    <x v="0"/>
    <s v="USD"/>
    <n v="1447484460"/>
    <x v="377"/>
    <b v="0"/>
    <n v="133"/>
    <b v="1"/>
    <s v="film &amp; video/documentary"/>
    <n v="1.1439999999999999"/>
    <n v="103.21804511278195"/>
    <x v="0"/>
    <x v="4"/>
  </r>
  <r>
    <n v="378"/>
    <s v="Where is Home?"/>
    <s v="Ugandan Filmmaker and Activist Kamoga Hassan's new documentary follows Ugandan LGBT asylum seekers asking the question &quot;Where is home?&quot;"/>
    <x v="9"/>
    <n v="3353"/>
    <x v="0"/>
    <x v="5"/>
    <s v="CAD"/>
    <n v="1453765920"/>
    <x v="378"/>
    <b v="0"/>
    <n v="83"/>
    <b v="1"/>
    <s v="film &amp; video/documentary"/>
    <n v="1.1176666666666666"/>
    <n v="40.397590361445786"/>
    <x v="0"/>
    <x v="4"/>
  </r>
  <r>
    <n v="379"/>
    <s v="The Unknowns"/>
    <s v="The U.S. Army has granted us permission to film a documentary at America's most sacred shrine: The Tomb of the Unknown Soldier."/>
    <x v="36"/>
    <n v="17412"/>
    <x v="0"/>
    <x v="0"/>
    <s v="USD"/>
    <n v="1336062672"/>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x v="23"/>
    <n v="5660"/>
    <x v="0"/>
    <x v="0"/>
    <s v="USD"/>
    <n v="1453569392"/>
    <x v="380"/>
    <b v="0"/>
    <n v="49"/>
    <b v="1"/>
    <s v="film &amp; video/documentary"/>
    <n v="1.415"/>
    <n v="115.51020408163265"/>
    <x v="0"/>
    <x v="4"/>
  </r>
  <r>
    <n v="381"/>
    <s v="Clearwater"/>
    <s v="Set in the ancient waters of the Puget Sound, Clearwater is a universal story about the need to adapt to change."/>
    <x v="31"/>
    <n v="26182.5"/>
    <x v="0"/>
    <x v="0"/>
    <s v="USD"/>
    <n v="1343624400"/>
    <x v="381"/>
    <b v="0"/>
    <n v="251"/>
    <b v="1"/>
    <s v="film &amp; video/documentary"/>
    <n v="1.0472999999999999"/>
    <n v="104.31274900398407"/>
    <x v="0"/>
    <x v="4"/>
  </r>
  <r>
    <n v="382"/>
    <s v="99% Declaration Mini-Doc"/>
    <s v="I went to Philadelphia to find out if The 99% Declaration could take the ideas of OccupyWallSt. and make change from within the system."/>
    <x v="20"/>
    <n v="1535"/>
    <x v="0"/>
    <x v="0"/>
    <s v="USD"/>
    <n v="1346950900"/>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x v="117"/>
    <n v="2065"/>
    <x v="0"/>
    <x v="0"/>
    <s v="USD"/>
    <n v="1400467759"/>
    <x v="383"/>
    <b v="0"/>
    <n v="48"/>
    <b v="1"/>
    <s v="film &amp; video/documentary"/>
    <n v="2.0670670670670672"/>
    <n v="43.020833333333336"/>
    <x v="0"/>
    <x v="4"/>
  </r>
  <r>
    <n v="384"/>
    <s v="Nurse Mare Foals: Born to Die"/>
    <s v="This documentary is about Last Chance Corral in Athens, Ohio and their heroic work saving nurse mare foals from imminent death."/>
    <x v="22"/>
    <n v="22421"/>
    <x v="0"/>
    <x v="0"/>
    <s v="USD"/>
    <n v="1420569947"/>
    <x v="384"/>
    <b v="0"/>
    <n v="383"/>
    <b v="1"/>
    <s v="film &amp; video/documentary"/>
    <n v="1.1210500000000001"/>
    <n v="58.540469973890339"/>
    <x v="0"/>
    <x v="4"/>
  </r>
  <r>
    <n v="385"/>
    <s v="Luke and Jedi"/>
    <s v="A documentary following the incredible story of a brave little boy and his service dog, fighting Type 1 Diabetes one day at a time."/>
    <x v="31"/>
    <n v="26495.5"/>
    <x v="0"/>
    <x v="0"/>
    <s v="USD"/>
    <n v="1416582101"/>
    <x v="385"/>
    <b v="0"/>
    <n v="237"/>
    <b v="1"/>
    <s v="film &amp; video/documentary"/>
    <n v="1.05982"/>
    <n v="111.79535864978902"/>
    <x v="0"/>
    <x v="4"/>
  </r>
  <r>
    <n v="386"/>
    <s v="Submarine: Diving Away From Adulthood"/>
    <s v="Eight friends reunite to achieve their childhood dream of designing, constructing, and launching a homemade submarine."/>
    <x v="20"/>
    <n v="601"/>
    <x v="0"/>
    <x v="0"/>
    <s v="USD"/>
    <n v="1439246991"/>
    <x v="386"/>
    <b v="0"/>
    <n v="13"/>
    <b v="1"/>
    <s v="film &amp; video/documentary"/>
    <n v="1.0016666666666667"/>
    <n v="46.230769230769234"/>
    <x v="0"/>
    <x v="4"/>
  </r>
  <r>
    <n v="387"/>
    <s v="On the Back of a Tiger"/>
    <s v="The workings of life revised: Pioneering scientists &amp; health-seekers challenge our understanding of disease, aging and consciousness."/>
    <x v="114"/>
    <n v="81316"/>
    <x v="0"/>
    <x v="0"/>
    <s v="USD"/>
    <n v="1439618400"/>
    <x v="387"/>
    <b v="0"/>
    <n v="562"/>
    <b v="1"/>
    <s v="film &amp; video/documentary"/>
    <n v="2.1398947368421051"/>
    <n v="144.69039145907473"/>
    <x v="0"/>
    <x v="4"/>
  </r>
  <r>
    <n v="388"/>
    <s v="Another Man's Treasure documentary"/>
    <s v="A documentary film featuring the World's Largest Rummage Sale and rumination on the Power and Pleasures of Possessions."/>
    <x v="10"/>
    <n v="6308"/>
    <x v="0"/>
    <x v="0"/>
    <s v="USD"/>
    <n v="1469670580"/>
    <x v="388"/>
    <b v="0"/>
    <n v="71"/>
    <b v="1"/>
    <s v="film &amp; video/documentary"/>
    <n v="1.2616000000000001"/>
    <n v="88.845070422535215"/>
    <x v="0"/>
    <x v="4"/>
  </r>
  <r>
    <n v="389"/>
    <s v="The Food Cure"/>
    <s v="What difference can food really make? A documentary film about six people who make the radical choice to face cancer with their plates."/>
    <x v="118"/>
    <n v="123444.12"/>
    <x v="0"/>
    <x v="0"/>
    <s v="USD"/>
    <n v="1394233140"/>
    <x v="389"/>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x v="28"/>
    <n v="1000"/>
    <x v="0"/>
    <x v="0"/>
    <s v="USD"/>
    <n v="1431046372"/>
    <x v="390"/>
    <b v="0"/>
    <n v="14"/>
    <b v="1"/>
    <s v="film &amp; video/documentary"/>
    <n v="1"/>
    <n v="71.428571428571431"/>
    <x v="0"/>
    <x v="4"/>
  </r>
  <r>
    <n v="391"/>
    <s v="Science, Sex and the Ladies"/>
    <s v="Too many women feel confused about their orgasm and shame about their desire. This movie aims to change that."/>
    <x v="22"/>
    <n v="20122"/>
    <x v="0"/>
    <x v="0"/>
    <s v="USD"/>
    <n v="1324169940"/>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x v="17"/>
    <n v="18667"/>
    <x v="0"/>
    <x v="0"/>
    <s v="USD"/>
    <n v="1315450800"/>
    <x v="392"/>
    <b v="0"/>
    <n v="206"/>
    <b v="1"/>
    <s v="film &amp; video/documentary"/>
    <n v="1.009027027027027"/>
    <n v="90.616504854368927"/>
    <x v="0"/>
    <x v="4"/>
  </r>
  <r>
    <n v="393"/>
    <s v="THE PENGUIN COUNTERS Documentary Film"/>
    <s v="This is a story thatâ€™s never been told, about tackling climate change one penguin at a timeâ€¦"/>
    <x v="63"/>
    <n v="55223"/>
    <x v="0"/>
    <x v="0"/>
    <s v="USD"/>
    <n v="1381424452"/>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x v="119"/>
    <n v="5259"/>
    <x v="0"/>
    <x v="3"/>
    <s v="EUR"/>
    <n v="1460918282"/>
    <x v="394"/>
    <b v="0"/>
    <n v="50"/>
    <b v="1"/>
    <s v="film &amp; video/documentary"/>
    <n v="1.118936170212766"/>
    <n v="105.18"/>
    <x v="0"/>
    <x v="4"/>
  </r>
  <r>
    <n v="395"/>
    <s v="The Peace Agency Documentary Kickstarter Campaign!"/>
    <s v="When the war ends, a woman's fight begins. Bringing to life the most untapped resources in peace making between faiths."/>
    <x v="3"/>
    <n v="10804.45"/>
    <x v="0"/>
    <x v="0"/>
    <s v="USD"/>
    <n v="1335562320"/>
    <x v="395"/>
    <b v="0"/>
    <n v="184"/>
    <b v="1"/>
    <s v="film &amp; video/documentary"/>
    <n v="1.0804450000000001"/>
    <n v="58.719836956521746"/>
    <x v="0"/>
    <x v="4"/>
  </r>
  <r>
    <n v="396"/>
    <s v="No Act of Ours Film"/>
    <s v="Loyalty and morality are questioned as we follow the struggles of Penn State students in wake of the child sexual abuse scandal."/>
    <x v="36"/>
    <n v="16000"/>
    <x v="0"/>
    <x v="0"/>
    <s v="USD"/>
    <n v="1341668006"/>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x v="51"/>
    <n v="9387"/>
    <x v="0"/>
    <x v="0"/>
    <s v="USD"/>
    <n v="1430334126"/>
    <x v="398"/>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x v="22"/>
    <n v="21361"/>
    <x v="0"/>
    <x v="1"/>
    <s v="GBP"/>
    <n v="1481716800"/>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x v="3"/>
    <n v="11230.25"/>
    <x v="0"/>
    <x v="0"/>
    <s v="USD"/>
    <n v="1400297400"/>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x v="63"/>
    <n v="51906"/>
    <x v="0"/>
    <x v="0"/>
    <s v="USD"/>
    <n v="1312747970"/>
    <x v="401"/>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x v="13"/>
    <n v="2833"/>
    <x v="0"/>
    <x v="0"/>
    <s v="USD"/>
    <n v="1446731817"/>
    <x v="402"/>
    <b v="0"/>
    <n v="43"/>
    <b v="1"/>
    <s v="film &amp; video/documentary"/>
    <n v="1.4165000000000001"/>
    <n v="65.883720930232556"/>
    <x v="0"/>
    <x v="4"/>
  </r>
  <r>
    <n v="403"/>
    <s v="MONDO BANANA"/>
    <s v="A documentary adventure about bananas - and people. Your round-trip ticket into the heart of banana-cultures!!"/>
    <x v="10"/>
    <n v="5263"/>
    <x v="0"/>
    <x v="0"/>
    <s v="USD"/>
    <n v="1312960080"/>
    <x v="403"/>
    <b v="0"/>
    <n v="70"/>
    <b v="1"/>
    <s v="film &amp; video/documentary"/>
    <n v="1.0526"/>
    <n v="75.185714285714283"/>
    <x v="0"/>
    <x v="4"/>
  </r>
  <r>
    <n v="404"/>
    <s v="The Last One: Unfolding the AIDS MEMORIAL QUILT"/>
    <s v="A feature length documentary, exploring the many lives memorialized by the iconic AIDS Memorial Quilt."/>
    <x v="19"/>
    <n v="36082"/>
    <x v="0"/>
    <x v="0"/>
    <s v="USD"/>
    <n v="1391641440"/>
    <x v="404"/>
    <b v="0"/>
    <n v="271"/>
    <b v="1"/>
    <s v="film &amp; video/documentary"/>
    <n v="1.0309142857142857"/>
    <n v="133.14391143911439"/>
    <x v="0"/>
    <x v="4"/>
  </r>
  <r>
    <n v="405"/>
    <s v="The Healing Effect Movie"/>
    <s v="Come, join our movie movement.  A new documentary about the healing power of food."/>
    <x v="121"/>
    <n v="3036"/>
    <x v="0"/>
    <x v="0"/>
    <s v="USD"/>
    <n v="1394071339"/>
    <x v="405"/>
    <b v="0"/>
    <n v="55"/>
    <b v="1"/>
    <s v="film &amp; video/documentary"/>
    <n v="1.0765957446808512"/>
    <n v="55.2"/>
    <x v="0"/>
    <x v="4"/>
  </r>
  <r>
    <n v="406"/>
    <s v="The Desert River Bends"/>
    <s v="The Desert River Bends is a short documentary following the alternative lifestyles of three middle-age river guides in Moab UT."/>
    <x v="70"/>
    <n v="3015.73"/>
    <x v="0"/>
    <x v="0"/>
    <s v="USD"/>
    <n v="1304920740"/>
    <x v="406"/>
    <b v="0"/>
    <n v="35"/>
    <b v="1"/>
    <s v="film &amp; video/documentary"/>
    <n v="1.0770464285714285"/>
    <n v="86.163714285714292"/>
    <x v="0"/>
    <x v="4"/>
  </r>
  <r>
    <n v="407"/>
    <s v="Haymarket Documentary"/>
    <s v="The story of the 1886 Haymarket Riot explored through the history of the Haymarket Police Memorial Statue."/>
    <x v="13"/>
    <n v="2031"/>
    <x v="0"/>
    <x v="0"/>
    <s v="USD"/>
    <n v="1321739650"/>
    <x v="407"/>
    <b v="0"/>
    <n v="22"/>
    <b v="1"/>
    <s v="film &amp; video/documentary"/>
    <n v="1.0155000000000001"/>
    <n v="92.318181818181813"/>
    <x v="0"/>
    <x v="4"/>
  </r>
  <r>
    <n v="408"/>
    <s v="Reverence: A Documentary Short on Branded Yarmulkes"/>
    <s v="A documentary exploring the phenomenon of custom and branded yarmulkes in Jewish-American communities."/>
    <x v="12"/>
    <n v="6086.26"/>
    <x v="0"/>
    <x v="0"/>
    <s v="USD"/>
    <n v="1383676790"/>
    <x v="408"/>
    <b v="0"/>
    <n v="38"/>
    <b v="1"/>
    <s v="film &amp; video/documentary"/>
    <n v="1.0143766666666667"/>
    <n v="160.16473684210527"/>
    <x v="0"/>
    <x v="4"/>
  </r>
  <r>
    <n v="409"/>
    <s v="The Lost Generation"/>
    <s v="I am working on a project that explores the relationship between education to work for youth within the European Union."/>
    <x v="2"/>
    <n v="684"/>
    <x v="0"/>
    <x v="1"/>
    <s v="GBP"/>
    <n v="1469220144"/>
    <x v="409"/>
    <b v="0"/>
    <n v="15"/>
    <b v="1"/>
    <s v="film &amp; video/documentary"/>
    <n v="1.3680000000000001"/>
    <n v="45.6"/>
    <x v="0"/>
    <x v="4"/>
  </r>
  <r>
    <n v="410"/>
    <s v="January's Story - A One Of A Kind Transgender Woman"/>
    <s v="January was a mentor, advocate, and friend.  Her life tragically came to an end in September 2012.  This film is her story."/>
    <x v="28"/>
    <n v="1283"/>
    <x v="0"/>
    <x v="5"/>
    <s v="CAD"/>
    <n v="1434670397"/>
    <x v="410"/>
    <b v="0"/>
    <n v="7"/>
    <b v="1"/>
    <s v="film &amp; video/documentary"/>
    <n v="1.2829999999999999"/>
    <n v="183.28571428571428"/>
    <x v="0"/>
    <x v="4"/>
  </r>
  <r>
    <n v="411"/>
    <s v="GO FAR: The Christopher Rush Story (4)"/>
    <s v="An inspirational feature-length documentary that will help those with disabilities achieve their goals despite the obstacles."/>
    <x v="11"/>
    <n v="30315"/>
    <x v="0"/>
    <x v="0"/>
    <s v="USD"/>
    <n v="1387688400"/>
    <x v="411"/>
    <b v="0"/>
    <n v="241"/>
    <b v="1"/>
    <s v="film &amp; video/documentary"/>
    <n v="1.0105"/>
    <n v="125.78838174273859"/>
    <x v="0"/>
    <x v="4"/>
  </r>
  <r>
    <n v="412"/>
    <s v="Southern Oregon VS. LNG"/>
    <s v="A short film about property rights, salmon, and ratepayers in the controversy over exporting natural gas through southern Oregon"/>
    <x v="30"/>
    <n v="3171"/>
    <x v="0"/>
    <x v="0"/>
    <s v="USD"/>
    <n v="1343238578"/>
    <x v="412"/>
    <b v="0"/>
    <n v="55"/>
    <b v="1"/>
    <s v="film &amp; video/documentary"/>
    <n v="1.2684"/>
    <n v="57.654545454545456"/>
    <x v="0"/>
    <x v="4"/>
  </r>
  <r>
    <n v="413"/>
    <s v="Through the Fire: Rebuilding Somalia"/>
    <s v="A journey to discover how Somalis are rebuilding their shattered nation, with a focus on the role that women are playing."/>
    <x v="122"/>
    <n v="13451"/>
    <x v="0"/>
    <x v="0"/>
    <s v="USD"/>
    <n v="1342731811"/>
    <x v="413"/>
    <b v="0"/>
    <n v="171"/>
    <b v="1"/>
    <s v="film &amp; video/documentary"/>
    <n v="1.0508593749999999"/>
    <n v="78.660818713450297"/>
    <x v="0"/>
    <x v="4"/>
  </r>
  <r>
    <n v="414"/>
    <s v="thisisstuttering: A Documentary"/>
    <s v="thisisstuttering is a found-footage doc that has already changed lives. It is completely done; we need your help to get it out there."/>
    <x v="17"/>
    <n v="19028"/>
    <x v="0"/>
    <x v="0"/>
    <s v="USD"/>
    <n v="1381541465"/>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x v="123"/>
    <n v="1430.06"/>
    <x v="0"/>
    <x v="5"/>
    <s v="CAD"/>
    <n v="1413547200"/>
    <x v="415"/>
    <b v="0"/>
    <n v="21"/>
    <b v="1"/>
    <s v="film &amp; video/documentary"/>
    <n v="1.0214714285714286"/>
    <n v="68.09809523809524"/>
    <x v="0"/>
    <x v="4"/>
  </r>
  <r>
    <n v="416"/>
    <s v="Fire in the Heart of the City"/>
    <s v="35,000 pounds of food to a city. Highlighting the &quot;Convoy New Britain&quot; event from birth to beyond."/>
    <x v="28"/>
    <n v="1202.17"/>
    <x v="0"/>
    <x v="0"/>
    <s v="USD"/>
    <n v="1391851831"/>
    <x v="416"/>
    <b v="0"/>
    <n v="25"/>
    <b v="1"/>
    <s v="film &amp; video/documentary"/>
    <n v="1.2021700000000002"/>
    <n v="48.086800000000004"/>
    <x v="0"/>
    <x v="4"/>
  </r>
  <r>
    <n v="417"/>
    <s v="Cycle of Life"/>
    <s v="An unexpected kidney donor acts on faith in order to rescue a fellow cyclist from his failing body. The true story of Pete and Kelly."/>
    <x v="124"/>
    <n v="10526"/>
    <x v="0"/>
    <x v="0"/>
    <s v="USD"/>
    <n v="1365395580"/>
    <x v="417"/>
    <b v="0"/>
    <n v="52"/>
    <b v="1"/>
    <s v="film &amp; video/documentary"/>
    <n v="1.0024761904761905"/>
    <n v="202.42307692307693"/>
    <x v="0"/>
    <x v="4"/>
  </r>
  <r>
    <n v="418"/>
    <s v="Swim for the Reef"/>
    <s v="A Texas grandfather's extraordinary quest to protect the coral reefs and his challenge to humanity to take care of the things we love."/>
    <x v="125"/>
    <n v="22542"/>
    <x v="0"/>
    <x v="0"/>
    <s v="USD"/>
    <n v="1437633997"/>
    <x v="418"/>
    <b v="0"/>
    <n v="104"/>
    <b v="1"/>
    <s v="film &amp; video/documentary"/>
    <n v="1.0063392857142857"/>
    <n v="216.75"/>
    <x v="0"/>
    <x v="4"/>
  </r>
  <r>
    <n v="419"/>
    <s v="BEYOND LOCAL"/>
    <s v="Beyond Local is a personal journey through an art-centric and musically talented community that fosters creativity."/>
    <x v="6"/>
    <n v="8035"/>
    <x v="0"/>
    <x v="0"/>
    <s v="USD"/>
    <n v="1372536787"/>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x v="126"/>
    <n v="14.5"/>
    <x v="2"/>
    <x v="0"/>
    <s v="USD"/>
    <n v="1394772031"/>
    <x v="420"/>
    <b v="0"/>
    <n v="3"/>
    <b v="0"/>
    <s v="film &amp; video/animation"/>
    <n v="4.3939393939393936E-3"/>
    <n v="4.833333333333333"/>
    <x v="0"/>
    <x v="5"/>
  </r>
  <r>
    <n v="421"/>
    <s v="The monster Inside"/>
    <s v="An artistic project that will act as my final animation project and first feature film written, directed, animated, and produced by me"/>
    <x v="36"/>
    <n v="301"/>
    <x v="2"/>
    <x v="0"/>
    <s v="USD"/>
    <n v="1440157656"/>
    <x v="421"/>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x v="79"/>
    <n v="430"/>
    <x v="2"/>
    <x v="0"/>
    <s v="USD"/>
    <n v="1410416097"/>
    <x v="422"/>
    <b v="0"/>
    <n v="12"/>
    <b v="0"/>
    <s v="film &amp; video/animation"/>
    <n v="1.0749999999999999E-2"/>
    <n v="35.833333333333336"/>
    <x v="0"/>
    <x v="5"/>
  </r>
  <r>
    <n v="423"/>
    <s v="The Dark Brotherhood  (from the makers of COPS: Skyrim)"/>
    <s v="from the makers of COPS: Skyrim comes the Dark Brotherhood. a dramatic series created with Skyrim machinima."/>
    <x v="22"/>
    <n v="153"/>
    <x v="2"/>
    <x v="0"/>
    <s v="USD"/>
    <n v="1370470430"/>
    <x v="423"/>
    <b v="0"/>
    <n v="13"/>
    <b v="0"/>
    <s v="film &amp; video/animation"/>
    <n v="7.6499999999999997E-3"/>
    <n v="11.76923076923077"/>
    <x v="0"/>
    <x v="5"/>
  </r>
  <r>
    <n v="424"/>
    <s v="Drowning -Short animated Film"/>
    <s v="A short film about a gay teenage boy who is bullied to the point where he is willing to commit suicide. Only he can save himself."/>
    <x v="9"/>
    <n v="203.9"/>
    <x v="2"/>
    <x v="0"/>
    <s v="USD"/>
    <n v="1332748899"/>
    <x v="424"/>
    <b v="0"/>
    <n v="5"/>
    <b v="0"/>
    <s v="film &amp; video/animation"/>
    <n v="6.7966666666666675E-2"/>
    <n v="40.78"/>
    <x v="0"/>
    <x v="5"/>
  </r>
  <r>
    <n v="425"/>
    <s v="Patch Bo - Organic toons"/>
    <s v="Support new organic, gluten free cartoon! You'll enjoy this funny story about fruits &amp; vegies and will be able to see new episodes!"/>
    <x v="63"/>
    <n v="6"/>
    <x v="2"/>
    <x v="0"/>
    <s v="USD"/>
    <n v="1448660404"/>
    <x v="425"/>
    <b v="0"/>
    <n v="2"/>
    <b v="0"/>
    <s v="film &amp; video/animation"/>
    <n v="1.2E-4"/>
    <n v="3"/>
    <x v="0"/>
    <x v="5"/>
  </r>
  <r>
    <n v="426"/>
    <s v="Dewey Does 110 Animation"/>
    <s v="The first ever, Dewey Does 110 animation, teaches kids good values, how to succeed in life and maintaining a 110% state-of-mind."/>
    <x v="3"/>
    <n v="133"/>
    <x v="2"/>
    <x v="0"/>
    <s v="USD"/>
    <n v="1456851914"/>
    <x v="426"/>
    <b v="0"/>
    <n v="8"/>
    <b v="0"/>
    <s v="film &amp; video/animation"/>
    <n v="1.3299999999999999E-2"/>
    <n v="16.625"/>
    <x v="0"/>
    <x v="5"/>
  </r>
  <r>
    <n v="427"/>
    <s v="Hard Times Charles Video Book"/>
    <s v="Iâ€™m raising funds to produce a professional Hard Times Charles animated video book, including hiring animators and voice-over talent."/>
    <x v="115"/>
    <n v="0"/>
    <x v="2"/>
    <x v="0"/>
    <s v="USD"/>
    <n v="1445540340"/>
    <x v="427"/>
    <b v="0"/>
    <n v="0"/>
    <b v="0"/>
    <s v="film &amp; video/animation"/>
    <n v="0"/>
    <e v="#DIV/0!"/>
    <x v="0"/>
    <x v="5"/>
  </r>
  <r>
    <n v="428"/>
    <s v="Little Clay Bible - Zacchaeus"/>
    <s v="Fresh, fun, entertaining Bible stories on YouTube, stop-motion style."/>
    <x v="14"/>
    <n v="676"/>
    <x v="2"/>
    <x v="0"/>
    <s v="USD"/>
    <n v="1402956000"/>
    <x v="428"/>
    <b v="0"/>
    <n v="13"/>
    <b v="0"/>
    <s v="film &amp; video/animation"/>
    <n v="5.6333333333333332E-2"/>
    <n v="52"/>
    <x v="0"/>
    <x v="5"/>
  </r>
  <r>
    <n v="429"/>
    <s v="THE FUTURE"/>
    <s v="THE FUTURE is a short animated film created entirely by autistic and developmentally disabled artists from the L.A.N.D. program in Brooklyn, New York."/>
    <x v="10"/>
    <n v="0"/>
    <x v="2"/>
    <x v="0"/>
    <s v="USD"/>
    <n v="1259297940"/>
    <x v="429"/>
    <b v="0"/>
    <n v="0"/>
    <b v="0"/>
    <s v="film &amp; video/animation"/>
    <n v="0"/>
    <e v="#DIV/0!"/>
    <x v="0"/>
    <x v="5"/>
  </r>
  <r>
    <n v="430"/>
    <s v="&quot;I'll Take You Back&quot; Animated Music Video"/>
    <s v="Freddy Flint is creating an animated music video to the new &quot;Buttonpusher&quot; single, &quot;I'll Take You Back&quot;"/>
    <x v="28"/>
    <n v="24"/>
    <x v="2"/>
    <x v="0"/>
    <s v="USD"/>
    <n v="1378866867"/>
    <x v="430"/>
    <b v="0"/>
    <n v="5"/>
    <b v="0"/>
    <s v="film &amp; video/animation"/>
    <n v="2.4E-2"/>
    <n v="4.8"/>
    <x v="0"/>
    <x v="5"/>
  </r>
  <r>
    <n v="431"/>
    <s v="Bump in the road short stop motion animation"/>
    <s v="A short stop motion animated film of a man on his way home when strange goings on start to happen on his journey."/>
    <x v="9"/>
    <n v="415"/>
    <x v="2"/>
    <x v="1"/>
    <s v="GBP"/>
    <n v="1467752083"/>
    <x v="431"/>
    <b v="0"/>
    <n v="8"/>
    <b v="0"/>
    <s v="film &amp; video/animation"/>
    <n v="0.13833333333333334"/>
    <n v="51.875"/>
    <x v="0"/>
    <x v="5"/>
  </r>
  <r>
    <n v="432"/>
    <s v="The Zombie Next Door"/>
    <s v="A teenage zombie named Jeff and his mad scientist mother adapt to life in the town of Serendipity, where the supernatural occurs daily."/>
    <x v="12"/>
    <n v="570"/>
    <x v="2"/>
    <x v="0"/>
    <s v="USD"/>
    <n v="1445448381"/>
    <x v="432"/>
    <b v="0"/>
    <n v="8"/>
    <b v="0"/>
    <s v="film &amp; video/animation"/>
    <n v="9.5000000000000001E-2"/>
    <n v="71.25"/>
    <x v="0"/>
    <x v="5"/>
  </r>
  <r>
    <n v="433"/>
    <s v="Le Legend of le Dragon Slayers"/>
    <s v="A 3D Animation._x000a_3 Main characters: Josh, Jessie, and Rosa._x000a_Genre: Action/eerie/adventure/suspense_x000a_Setting: Desert ruins/Deep Dungeon"/>
    <x v="9"/>
    <n v="0"/>
    <x v="2"/>
    <x v="0"/>
    <s v="USD"/>
    <n v="1444576022"/>
    <x v="433"/>
    <b v="0"/>
    <n v="0"/>
    <b v="0"/>
    <s v="film &amp; video/animation"/>
    <n v="0"/>
    <e v="#DIV/0!"/>
    <x v="0"/>
    <x v="5"/>
  </r>
  <r>
    <n v="434"/>
    <s v="Trumpy and Viola take to the Big Apple"/>
    <s v="A campaign to share their love on the silver screen and make possible a street musicianâ€™s dream to play them at the same time."/>
    <x v="30"/>
    <n v="125"/>
    <x v="2"/>
    <x v="0"/>
    <s v="USD"/>
    <n v="1385931702"/>
    <x v="434"/>
    <b v="0"/>
    <n v="2"/>
    <b v="0"/>
    <s v="film &amp; video/animation"/>
    <n v="0.05"/>
    <n v="62.5"/>
    <x v="0"/>
    <x v="5"/>
  </r>
  <r>
    <n v="435"/>
    <s v="Planet Earth Superheroes"/>
    <s v="Be a part of the Planet Earth Superheroes legacy by supporting the project. Mike and friends gain powers to save endangered animals."/>
    <x v="74"/>
    <n v="3"/>
    <x v="2"/>
    <x v="0"/>
    <s v="USD"/>
    <n v="1379094980"/>
    <x v="435"/>
    <b v="0"/>
    <n v="3"/>
    <b v="0"/>
    <s v="film &amp; video/animation"/>
    <n v="2.7272727272727273E-5"/>
    <n v="1"/>
    <x v="0"/>
    <x v="5"/>
  </r>
  <r>
    <n v="436"/>
    <s v="Blinky"/>
    <s v="Blinky is the story of a naÃ¯ve simpleton who suddenly finds himself struggling to adapt to changes within his environment."/>
    <x v="28"/>
    <n v="0"/>
    <x v="2"/>
    <x v="0"/>
    <s v="USD"/>
    <n v="1375260113"/>
    <x v="436"/>
    <b v="0"/>
    <n v="0"/>
    <b v="0"/>
    <s v="film &amp; video/animation"/>
    <n v="0"/>
    <e v="#DIV/0!"/>
    <x v="0"/>
    <x v="5"/>
  </r>
  <r>
    <n v="437"/>
    <s v="&quot;Johny and Jasper&quot; educational series"/>
    <s v="This is an educational adventure series for kids about a baby owl and an alien. Physics, science, adventures, drama and joy!"/>
    <x v="39"/>
    <n v="0"/>
    <x v="2"/>
    <x v="5"/>
    <s v="CAD"/>
    <n v="1475912326"/>
    <x v="437"/>
    <b v="0"/>
    <n v="0"/>
    <b v="0"/>
    <s v="film &amp; video/animation"/>
    <n v="0"/>
    <e v="#DIV/0!"/>
    <x v="0"/>
    <x v="5"/>
  </r>
  <r>
    <n v="438"/>
    <s v="In Game: The Animated Series"/>
    <s v="As Smyton pushes himself to become respected, he unlocks secrets about himself and the world around him."/>
    <x v="22"/>
    <n v="1876"/>
    <x v="2"/>
    <x v="0"/>
    <s v="USD"/>
    <n v="1447830958"/>
    <x v="438"/>
    <b v="0"/>
    <n v="11"/>
    <b v="0"/>
    <s v="film &amp; video/animation"/>
    <n v="9.3799999999999994E-2"/>
    <n v="170.54545454545453"/>
    <x v="0"/>
    <x v="5"/>
  </r>
  <r>
    <n v="439"/>
    <s v="Starting a cartoon series"/>
    <s v="Hi everyone, I'm trying to begin a cartoon series. It's a show about space bounty hunters and their adventures as they travel around."/>
    <x v="52"/>
    <n v="0"/>
    <x v="2"/>
    <x v="0"/>
    <s v="USD"/>
    <n v="1413569818"/>
    <x v="439"/>
    <b v="0"/>
    <n v="0"/>
    <b v="0"/>
    <s v="film &amp; video/animation"/>
    <n v="0"/>
    <e v="#DIV/0!"/>
    <x v="0"/>
    <x v="5"/>
  </r>
  <r>
    <n v="440"/>
    <s v="Consumed"/>
    <s v="A stop-motion animation made by a one girl team, with a camera, creativity, and a lot of determination."/>
    <x v="10"/>
    <n v="5"/>
    <x v="2"/>
    <x v="0"/>
    <s v="USD"/>
    <n v="1458859153"/>
    <x v="440"/>
    <b v="0"/>
    <n v="1"/>
    <b v="0"/>
    <s v="film &amp; video/animation"/>
    <n v="1E-3"/>
    <n v="5"/>
    <x v="0"/>
    <x v="5"/>
  </r>
  <r>
    <n v="441"/>
    <s v="Wolf Squad Lego Stop Motion"/>
    <s v="A group of specialist clones called Wolf Squad are the only clones left after order 66 and are searching the galaxy for survivors!"/>
    <x v="44"/>
    <n v="0"/>
    <x v="2"/>
    <x v="1"/>
    <s v="GBP"/>
    <n v="1383418996"/>
    <x v="441"/>
    <b v="0"/>
    <n v="0"/>
    <b v="0"/>
    <s v="film &amp; video/animation"/>
    <n v="0"/>
    <e v="#DIV/0!"/>
    <x v="0"/>
    <x v="5"/>
  </r>
  <r>
    <n v="442"/>
    <s v="The Paranormal Idiot"/>
    <s v="Doomsday is here"/>
    <x v="73"/>
    <n v="6691"/>
    <x v="2"/>
    <x v="0"/>
    <s v="USD"/>
    <n v="1424380783"/>
    <x v="442"/>
    <b v="0"/>
    <n v="17"/>
    <b v="0"/>
    <s v="film &amp; video/animation"/>
    <n v="0.39358823529411763"/>
    <n v="393.58823529411762"/>
    <x v="0"/>
    <x v="5"/>
  </r>
  <r>
    <n v="443"/>
    <s v="Bad Teddy Studios"/>
    <s v="We love cartoons!! We want to make more but it costs money to so. Be apart of your daily dose of WTF!?! Pledge now!!"/>
    <x v="3"/>
    <n v="10"/>
    <x v="2"/>
    <x v="5"/>
    <s v="CAD"/>
    <n v="1391991701"/>
    <x v="443"/>
    <b v="0"/>
    <n v="2"/>
    <b v="0"/>
    <s v="film &amp; video/animation"/>
    <n v="1E-3"/>
    <n v="5"/>
    <x v="0"/>
    <x v="5"/>
  </r>
  <r>
    <n v="444"/>
    <s v="Discovering the Other Woman"/>
    <s v="An upcoming animated web sitcom series centered around dealing with life, love, and relationships."/>
    <x v="28"/>
    <n v="50"/>
    <x v="2"/>
    <x v="0"/>
    <s v="USD"/>
    <n v="1329342361"/>
    <x v="444"/>
    <b v="0"/>
    <n v="1"/>
    <b v="0"/>
    <s v="film &amp; video/animation"/>
    <n v="0.05"/>
    <n v="50"/>
    <x v="0"/>
    <x v="5"/>
  </r>
  <r>
    <n v="445"/>
    <s v="Shutupsystems.com Innapropriate Cartoon and Comics Dvd set"/>
    <s v="We're ready to officially launch our website with a collectable dvd and comic package. Three shows and a double comic."/>
    <x v="127"/>
    <n v="2"/>
    <x v="2"/>
    <x v="0"/>
    <s v="USD"/>
    <n v="1432195375"/>
    <x v="445"/>
    <b v="0"/>
    <n v="2"/>
    <b v="0"/>
    <s v="film &amp; video/animation"/>
    <n v="3.3333333333333335E-5"/>
    <n v="1"/>
    <x v="0"/>
    <x v="5"/>
  </r>
  <r>
    <n v="446"/>
    <s v="DisChord"/>
    <s v="A faith based animated short. (The same guy who said a picture is worth a thousand words also said a cartoon is worth two thousand.)"/>
    <x v="124"/>
    <n v="766"/>
    <x v="2"/>
    <x v="0"/>
    <s v="USD"/>
    <n v="1425434420"/>
    <x v="446"/>
    <b v="0"/>
    <n v="16"/>
    <b v="0"/>
    <s v="film &amp; video/animation"/>
    <n v="7.2952380952380949E-2"/>
    <n v="47.875"/>
    <x v="0"/>
    <x v="5"/>
  </r>
  <r>
    <n v="447"/>
    <s v="Fat Rich Bastards Animated videos"/>
    <s v="10 tracks have been professionally recorded by CGI supergroup, The Fat Rich Bastards. Funding required for 10 animated music videos."/>
    <x v="11"/>
    <n v="5"/>
    <x v="2"/>
    <x v="1"/>
    <s v="GBP"/>
    <n v="1364041163"/>
    <x v="447"/>
    <b v="0"/>
    <n v="1"/>
    <b v="0"/>
    <s v="film &amp; video/animation"/>
    <n v="1.6666666666666666E-4"/>
    <n v="5"/>
    <x v="0"/>
    <x v="5"/>
  </r>
  <r>
    <n v="448"/>
    <s v="The Last Mice"/>
    <s v="Max is a pessimistic mouse, always fantasizing about the end of the world. In The Last Mice, Max's fantasy becomes a real nightmare."/>
    <x v="30"/>
    <n v="82.01"/>
    <x v="2"/>
    <x v="0"/>
    <s v="USD"/>
    <n v="1400091095"/>
    <x v="448"/>
    <b v="0"/>
    <n v="4"/>
    <b v="0"/>
    <s v="film &amp; video/animation"/>
    <n v="3.2804E-2"/>
    <n v="20.502500000000001"/>
    <x v="0"/>
    <x v="5"/>
  </r>
  <r>
    <n v="449"/>
    <s v="Shell &amp; Paddy"/>
    <s v="Shell &amp; Paddy is a 2D animation cartoon with 4 minutes of slapstick surreal humour staring two animal characters in weird, wacky world."/>
    <x v="13"/>
    <n v="45"/>
    <x v="2"/>
    <x v="1"/>
    <s v="GBP"/>
    <n v="1382017085"/>
    <x v="449"/>
    <b v="0"/>
    <n v="5"/>
    <b v="0"/>
    <s v="film &amp; video/animation"/>
    <n v="2.2499999999999999E-2"/>
    <n v="9"/>
    <x v="0"/>
    <x v="5"/>
  </r>
  <r>
    <n v="450"/>
    <s v="DreamAfrica"/>
    <s v="Why do the moon and stars receive their light from the sun? Africa has a story to tell. Ananse and Kweku appear in this great folktale."/>
    <x v="63"/>
    <n v="396"/>
    <x v="2"/>
    <x v="0"/>
    <s v="USD"/>
    <n v="1392417800"/>
    <x v="450"/>
    <b v="0"/>
    <n v="7"/>
    <b v="0"/>
    <s v="film &amp; video/animation"/>
    <n v="7.92E-3"/>
    <n v="56.571428571428569"/>
    <x v="0"/>
    <x v="5"/>
  </r>
  <r>
    <n v="451"/>
    <s v="The Gangbangers"/>
    <s v="This comedy follows two devils who discover a magical boombox to become musicians after an 80s rapture enchants earth with fairy-tales."/>
    <x v="22"/>
    <n v="0"/>
    <x v="2"/>
    <x v="0"/>
    <s v="USD"/>
    <n v="1390669791"/>
    <x v="451"/>
    <b v="0"/>
    <n v="0"/>
    <b v="0"/>
    <s v="film &amp; video/animation"/>
    <n v="0"/>
    <e v="#DIV/0!"/>
    <x v="0"/>
    <x v="5"/>
  </r>
  <r>
    <n v="452"/>
    <s v="Lost in the Shadows"/>
    <s v="A man must find his way out of the depths of the shadows by using the aid of a little girl."/>
    <x v="47"/>
    <n v="480"/>
    <x v="2"/>
    <x v="0"/>
    <s v="USD"/>
    <n v="1431536015"/>
    <x v="452"/>
    <b v="0"/>
    <n v="12"/>
    <b v="0"/>
    <s v="film &amp; video/animation"/>
    <n v="0.64"/>
    <n v="40"/>
    <x v="0"/>
    <x v="5"/>
  </r>
  <r>
    <n v="453"/>
    <s v="Jamboni Brothers Pizza Pilot"/>
    <s v="A 7 minute broadcast-quality web pilot (in 3D animation) of Jamboni Brothers Pizza {the ultimate goal being a cartoon TV series}."/>
    <x v="128"/>
    <n v="26"/>
    <x v="2"/>
    <x v="0"/>
    <s v="USD"/>
    <n v="1424375279"/>
    <x v="453"/>
    <b v="0"/>
    <n v="2"/>
    <b v="0"/>
    <s v="film &amp; video/animation"/>
    <n v="2.740447957839262E-4"/>
    <n v="13"/>
    <x v="0"/>
    <x v="5"/>
  </r>
  <r>
    <n v="454"/>
    <s v="Super Hi-Speed Road Strikers"/>
    <s v="Itâ€™s an Action/Adventure Anime for The Yuusha Brave series, G1 Transformer, and the Fast and the Furious Fans!"/>
    <x v="3"/>
    <n v="82"/>
    <x v="2"/>
    <x v="0"/>
    <s v="USD"/>
    <n v="1417007640"/>
    <x v="454"/>
    <b v="0"/>
    <n v="5"/>
    <b v="0"/>
    <s v="film &amp; video/animation"/>
    <n v="8.2000000000000007E-3"/>
    <n v="16.399999999999999"/>
    <x v="0"/>
    <x v="5"/>
  </r>
  <r>
    <n v="455"/>
    <s v="The FunBunch Cartoon!!!"/>
    <s v="Goal The FunBunch characters animated on TV: Fun entertainment for kids just like other authors before us (ex.Arthur,Clifford,Dr Seuss)"/>
    <x v="99"/>
    <n v="45"/>
    <x v="2"/>
    <x v="0"/>
    <s v="USD"/>
    <n v="1334622660"/>
    <x v="455"/>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x v="129"/>
    <n v="61"/>
    <x v="2"/>
    <x v="0"/>
    <s v="USD"/>
    <n v="1382414340"/>
    <x v="456"/>
    <b v="0"/>
    <n v="3"/>
    <b v="0"/>
    <s v="film &amp; video/animation"/>
    <n v="6.8631863186318634E-3"/>
    <n v="20.333333333333332"/>
    <x v="0"/>
    <x v="5"/>
  </r>
  <r>
    <n v="457"/>
    <s v="phenix heart 3D animation"/>
    <s v="from my photo work, pyro techniques, aqua technitque and more , i will take the pricipale personnage to the lost land of phenix where ."/>
    <x v="22"/>
    <n v="0"/>
    <x v="2"/>
    <x v="5"/>
    <s v="CAD"/>
    <n v="1408213512"/>
    <x v="457"/>
    <b v="0"/>
    <n v="0"/>
    <b v="0"/>
    <s v="film &amp; video/animation"/>
    <n v="0"/>
    <e v="#DIV/0!"/>
    <x v="0"/>
    <x v="5"/>
  </r>
  <r>
    <n v="458"/>
    <s v="DE_dust2: Hacker's Wrath"/>
    <s v="An animated parody of the game, Counter-Strike. The sequel to the very popular Counter-Strike: DE_dust2. Hacker is back!"/>
    <x v="3"/>
    <n v="821"/>
    <x v="2"/>
    <x v="1"/>
    <s v="GBP"/>
    <n v="1368550060"/>
    <x v="458"/>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x v="130"/>
    <n v="25"/>
    <x v="2"/>
    <x v="0"/>
    <s v="USD"/>
    <n v="1321201327"/>
    <x v="459"/>
    <b v="0"/>
    <n v="1"/>
    <b v="0"/>
    <s v="film &amp; video/animation"/>
    <n v="6.4102564102564103E-4"/>
    <n v="25"/>
    <x v="0"/>
    <x v="5"/>
  </r>
  <r>
    <n v="460"/>
    <s v="Darwin's Kiss"/>
    <s v="An animated web series about biological evolution gone haywire."/>
    <x v="0"/>
    <n v="25"/>
    <x v="2"/>
    <x v="0"/>
    <s v="USD"/>
    <n v="1401595200"/>
    <x v="460"/>
    <b v="0"/>
    <n v="2"/>
    <b v="0"/>
    <s v="film &amp; video/animation"/>
    <n v="2.9411764705882353E-3"/>
    <n v="12.5"/>
    <x v="0"/>
    <x v="5"/>
  </r>
  <r>
    <n v="461"/>
    <s v="Machinima film project : Open 24/7"/>
    <s v="A machinima based film, displaying the effects of todays financial crisis the world faces, and the explossive consequences it carries."/>
    <x v="131"/>
    <n v="0"/>
    <x v="2"/>
    <x v="1"/>
    <s v="GBP"/>
    <n v="1370204367"/>
    <x v="461"/>
    <b v="0"/>
    <n v="0"/>
    <b v="0"/>
    <s v="film &amp; video/animation"/>
    <n v="0"/>
    <e v="#DIV/0!"/>
    <x v="0"/>
    <x v="5"/>
  </r>
  <r>
    <n v="462"/>
    <s v="THE FORGOTTEN LAND"/>
    <s v="A prince who becomes a slave, suffers of amnesia far away from his land. Slowly he recovers memory and returns where all started."/>
    <x v="57"/>
    <n v="0"/>
    <x v="2"/>
    <x v="0"/>
    <s v="USD"/>
    <n v="1312945341"/>
    <x v="462"/>
    <b v="0"/>
    <n v="0"/>
    <b v="0"/>
    <s v="film &amp; video/animation"/>
    <n v="0"/>
    <e v="#DIV/0!"/>
    <x v="0"/>
    <x v="5"/>
  </r>
  <r>
    <n v="463"/>
    <s v="Tuskegee Redtails"/>
    <s v="Depicts the contribution the Tuskegee airmen made in certain historical events that helped turn the tide in World War II."/>
    <x v="56"/>
    <n v="1250"/>
    <x v="2"/>
    <x v="0"/>
    <s v="USD"/>
    <n v="1316883753"/>
    <x v="463"/>
    <b v="0"/>
    <n v="11"/>
    <b v="0"/>
    <s v="film &amp; video/animation"/>
    <n v="2.2727272727272728E-2"/>
    <n v="113.63636363636364"/>
    <x v="0"/>
    <x v="5"/>
  </r>
  <r>
    <n v="464"/>
    <s v="PokÃ©Movie - A PokÃ©monâ„¢ school project"/>
    <s v="We are three students that want to make a short PokÃ©mon movie as a school project!"/>
    <x v="132"/>
    <n v="1"/>
    <x v="2"/>
    <x v="12"/>
    <s v="EUR"/>
    <n v="1463602935"/>
    <x v="464"/>
    <b v="0"/>
    <n v="1"/>
    <b v="0"/>
    <s v="film &amp; video/animation"/>
    <n v="9.9009900990099011E-4"/>
    <n v="1"/>
    <x v="0"/>
    <x v="5"/>
  </r>
  <r>
    <n v="465"/>
    <s v="&quot;Amp&quot; A Story About a Robot"/>
    <s v="&quot;Amp&quot; is a short film about a robot with needs."/>
    <x v="133"/>
    <n v="138"/>
    <x v="2"/>
    <x v="0"/>
    <s v="USD"/>
    <n v="1403837574"/>
    <x v="465"/>
    <b v="0"/>
    <n v="8"/>
    <b v="0"/>
    <s v="film &amp; video/animation"/>
    <n v="0.26953125"/>
    <n v="17.25"/>
    <x v="0"/>
    <x v="5"/>
  </r>
  <r>
    <n v="466"/>
    <s v="The Legend Of The Crimson Knight"/>
    <s v="(Working storyboard for animated project) A multi-generational Knight that wages war on criminals and corrupt governments"/>
    <x v="3"/>
    <n v="76"/>
    <x v="2"/>
    <x v="0"/>
    <s v="USD"/>
    <n v="1347057464"/>
    <x v="466"/>
    <b v="0"/>
    <n v="5"/>
    <b v="0"/>
    <s v="film &amp; video/animation"/>
    <n v="7.6E-3"/>
    <n v="15.2"/>
    <x v="0"/>
    <x v="5"/>
  </r>
  <r>
    <n v="467"/>
    <s v="&quot;The Kris and Berman Show&quot; Adult Animated Series Pilot"/>
    <s v="Unfiltered + uncensored radio hosts Kris and Berman, create an adult animated series based on the mock lives of prank call characters."/>
    <x v="22"/>
    <n v="4315"/>
    <x v="2"/>
    <x v="0"/>
    <s v="USD"/>
    <n v="1348849134"/>
    <x v="467"/>
    <b v="0"/>
    <n v="39"/>
    <b v="0"/>
    <s v="film &amp; video/animation"/>
    <n v="0.21575"/>
    <n v="110.64102564102564"/>
    <x v="0"/>
    <x v="5"/>
  </r>
  <r>
    <n v="468"/>
    <s v="Storyville: Return of the Vodou Queen"/>
    <s v="After the devastation of a massive Hurricane, main character that has strong's ties to the city returns to find everything in ruins. As"/>
    <x v="51"/>
    <n v="0"/>
    <x v="2"/>
    <x v="0"/>
    <s v="USD"/>
    <n v="1341978665"/>
    <x v="468"/>
    <b v="0"/>
    <n v="0"/>
    <b v="0"/>
    <s v="film &amp; video/animation"/>
    <n v="0"/>
    <e v="#DIV/0!"/>
    <x v="0"/>
    <x v="5"/>
  </r>
  <r>
    <n v="469"/>
    <s v="Dreamland PERSONALISED Animated Shorts Film"/>
    <s v="Create a personalised animation film using your child's name and photo."/>
    <x v="12"/>
    <n v="0"/>
    <x v="2"/>
    <x v="1"/>
    <s v="GBP"/>
    <n v="1409960724"/>
    <x v="469"/>
    <b v="0"/>
    <n v="0"/>
    <b v="0"/>
    <s v="film &amp; video/animation"/>
    <n v="0"/>
    <e v="#DIV/0!"/>
    <x v="0"/>
    <x v="5"/>
  </r>
  <r>
    <n v="470"/>
    <s v="Glippets: The Aliens next door -  Animation from Comic Strip"/>
    <s v="Glippets is a fun comic strip and animation that features cute aliens taking up residence next door!   See the strip at glippets.com"/>
    <x v="10"/>
    <n v="51"/>
    <x v="2"/>
    <x v="0"/>
    <s v="USD"/>
    <n v="1389844800"/>
    <x v="470"/>
    <b v="0"/>
    <n v="2"/>
    <b v="0"/>
    <s v="film &amp; video/animation"/>
    <n v="1.0200000000000001E-2"/>
    <n v="25.5"/>
    <x v="0"/>
    <x v="5"/>
  </r>
  <r>
    <n v="471"/>
    <s v="Red Origins"/>
    <s v="Three kids try to stop Mazi Mbe's plan to restore Africa to its original state where Tricksters &amp; Spirits ruled_x000a_and Juju was law."/>
    <x v="56"/>
    <n v="6541"/>
    <x v="2"/>
    <x v="0"/>
    <s v="USD"/>
    <n v="1397924379"/>
    <x v="471"/>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x v="134"/>
    <n v="141"/>
    <x v="2"/>
    <x v="0"/>
    <s v="USD"/>
    <n v="1408831718"/>
    <x v="472"/>
    <b v="0"/>
    <n v="5"/>
    <b v="0"/>
    <s v="film &amp; video/animation"/>
    <n v="0.17624999999999999"/>
    <n v="28.2"/>
    <x v="0"/>
    <x v="5"/>
  </r>
  <r>
    <n v="473"/>
    <s v="QUANTUM KIDZ - 3D animated pilot - THE ULTIMATE GOAL"/>
    <s v="Quantum Kidz follows a young girlâ€™s journey becoming a superhero and dealing with alien threats against the Earth!"/>
    <x v="11"/>
    <n v="861"/>
    <x v="2"/>
    <x v="0"/>
    <s v="USD"/>
    <n v="1410972319"/>
    <x v="473"/>
    <b v="0"/>
    <n v="14"/>
    <b v="0"/>
    <s v="film &amp; video/animation"/>
    <n v="2.87E-2"/>
    <n v="61.5"/>
    <x v="0"/>
    <x v="5"/>
  </r>
  <r>
    <n v="474"/>
    <s v="TAO Mr. Fantastic!!"/>
    <s v="Time travel the light Mr. Fantastic!  Spin the dimensions toward other continuums and worlds.  Hold onto your panties."/>
    <x v="126"/>
    <n v="1"/>
    <x v="2"/>
    <x v="0"/>
    <s v="USD"/>
    <n v="1487318029"/>
    <x v="474"/>
    <b v="0"/>
    <n v="1"/>
    <b v="0"/>
    <s v="film &amp; video/animation"/>
    <n v="3.0303030303030303E-4"/>
    <n v="1"/>
    <x v="0"/>
    <x v="5"/>
  </r>
  <r>
    <n v="475"/>
    <s v="Tropiki-Meet the Tikis animated/cartoon series-Monkey Tiki"/>
    <s v="Tropiki-Meet the Tikis-childrens animated/cartoon series.Fun  cartoon shorts with quirky humor and a positive uplifting message"/>
    <x v="13"/>
    <n v="0"/>
    <x v="2"/>
    <x v="0"/>
    <s v="USD"/>
    <n v="1430877843"/>
    <x v="475"/>
    <b v="0"/>
    <n v="0"/>
    <b v="0"/>
    <s v="film &amp; video/animation"/>
    <n v="0"/>
    <e v="#DIV/0!"/>
    <x v="0"/>
    <x v="5"/>
  </r>
  <r>
    <n v="476"/>
    <s v="Sight Word Music Videos"/>
    <s v="Animated Music Videos that teach kids how to read."/>
    <x v="135"/>
    <n v="4906.59"/>
    <x v="2"/>
    <x v="0"/>
    <s v="USD"/>
    <n v="1401767940"/>
    <x v="476"/>
    <b v="0"/>
    <n v="124"/>
    <b v="0"/>
    <s v="film &amp; video/animation"/>
    <n v="2.2302681818181819E-2"/>
    <n v="39.569274193548388"/>
    <x v="0"/>
    <x v="5"/>
  </r>
  <r>
    <n v="477"/>
    <s v="Hymn of Unity"/>
    <s v="A Comedy-drama animation revolving around a man who finds a problematic pair of headphones that literally take over his whole life."/>
    <x v="15"/>
    <n v="0"/>
    <x v="2"/>
    <x v="0"/>
    <s v="USD"/>
    <n v="1337371334"/>
    <x v="477"/>
    <b v="0"/>
    <n v="0"/>
    <b v="0"/>
    <s v="film &amp; video/animation"/>
    <n v="0"/>
    <e v="#DIV/0!"/>
    <x v="0"/>
    <x v="5"/>
  </r>
  <r>
    <n v="478"/>
    <s v="BABY HUEY IN A FEATURE FILM /  &quot;LUCKY DUCK&quot;"/>
    <s v="this is an animated full length film of an old classic with new life to it. That gigantic and naive duckling we all love  ."/>
    <x v="3"/>
    <n v="0"/>
    <x v="2"/>
    <x v="0"/>
    <s v="USD"/>
    <n v="1427921509"/>
    <x v="478"/>
    <b v="0"/>
    <n v="0"/>
    <b v="0"/>
    <s v="film &amp; video/animation"/>
    <n v="0"/>
    <e v="#DIV/0!"/>
    <x v="0"/>
    <x v="5"/>
  </r>
  <r>
    <n v="479"/>
    <s v="Harvard Math 55A and Stanford Math 51H Animated!"/>
    <s v="ANIMATING the most INFAMOUS Math Courses in America and TRANSLATING them for the mathematical underdog!"/>
    <x v="36"/>
    <n v="4884"/>
    <x v="2"/>
    <x v="0"/>
    <s v="USD"/>
    <n v="1416566835"/>
    <x v="479"/>
    <b v="0"/>
    <n v="55"/>
    <b v="0"/>
    <s v="film &amp; video/animation"/>
    <n v="0.3256"/>
    <n v="88.8"/>
    <x v="0"/>
    <x v="5"/>
  </r>
  <r>
    <n v="480"/>
    <s v="The CafÃ©"/>
    <s v="To court his muse, an artist must first outsmart her dog.  A short animated film collaboration by Dana and Terrence Masson."/>
    <x v="79"/>
    <n v="7764"/>
    <x v="2"/>
    <x v="0"/>
    <s v="USD"/>
    <n v="1376049615"/>
    <x v="480"/>
    <b v="0"/>
    <n v="140"/>
    <b v="0"/>
    <s v="film &amp; video/animation"/>
    <n v="0.19409999999999999"/>
    <n v="55.457142857142856"/>
    <x v="0"/>
    <x v="5"/>
  </r>
  <r>
    <n v="481"/>
    <s v="ERA"/>
    <s v="The year is 2043. Test subject David Beck has been augmented with psychokinetic abilities. He uses his newfound gifts to thwart evil."/>
    <x v="11"/>
    <n v="1830"/>
    <x v="2"/>
    <x v="0"/>
    <s v="USD"/>
    <n v="1349885289"/>
    <x v="481"/>
    <b v="0"/>
    <n v="21"/>
    <b v="0"/>
    <s v="film &amp; video/animation"/>
    <n v="6.0999999999999999E-2"/>
    <n v="87.142857142857139"/>
    <x v="0"/>
    <x v="5"/>
  </r>
  <r>
    <n v="482"/>
    <s v="Animated Stand-up Routines Shenanigans"/>
    <s v="Help me quit my day job and also create animated Stand-up routines from local up and coming comedians."/>
    <x v="3"/>
    <n v="10"/>
    <x v="2"/>
    <x v="0"/>
    <s v="USD"/>
    <n v="1460644440"/>
    <x v="482"/>
    <b v="0"/>
    <n v="1"/>
    <b v="0"/>
    <s v="film &amp; video/animation"/>
    <n v="1E-3"/>
    <n v="10"/>
    <x v="0"/>
    <x v="5"/>
  </r>
  <r>
    <n v="483"/>
    <s v="Misri Bunch: Names of Allah series 2"/>
    <s v="Help to fund a children's animation Series. Teaching good morals and conduct. Also includes simplified teachings about Islam and Allah."/>
    <x v="36"/>
    <n v="7530"/>
    <x v="2"/>
    <x v="1"/>
    <s v="GBP"/>
    <n v="1359434672"/>
    <x v="483"/>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x v="58"/>
    <n v="149"/>
    <x v="2"/>
    <x v="1"/>
    <s v="GBP"/>
    <n v="1446766372"/>
    <x v="484"/>
    <b v="0"/>
    <n v="11"/>
    <b v="0"/>
    <s v="film &amp; video/animation"/>
    <n v="1.8625E-3"/>
    <n v="13.545454545454545"/>
    <x v="0"/>
    <x v="5"/>
  </r>
  <r>
    <n v="485"/>
    <s v="The Lighthouse and the Lock cartoon - funny stuff for kids."/>
    <s v="Last few days to make this toon a reality! 5 funny toons for YOU! See the pilot episode here!"/>
    <x v="136"/>
    <n v="8315.01"/>
    <x v="2"/>
    <x v="1"/>
    <s v="GBP"/>
    <n v="1368792499"/>
    <x v="485"/>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x v="137"/>
    <n v="50"/>
    <x v="2"/>
    <x v="2"/>
    <s v="AUD"/>
    <n v="1401662239"/>
    <x v="486"/>
    <b v="0"/>
    <n v="1"/>
    <b v="0"/>
    <s v="film &amp; video/animation"/>
    <n v="9.0909090909090904E-5"/>
    <n v="50"/>
    <x v="0"/>
    <x v="5"/>
  </r>
  <r>
    <n v="487"/>
    <s v="The Adventures of Daryl and Straight Man"/>
    <s v="Hey everyone we are producing a new show called The Adventures of Daryl and Straight Man. It is an animated comedy web series."/>
    <x v="63"/>
    <n v="0"/>
    <x v="2"/>
    <x v="5"/>
    <s v="CAD"/>
    <n v="1482678994"/>
    <x v="487"/>
    <b v="0"/>
    <n v="0"/>
    <b v="0"/>
    <s v="film &amp; video/animation"/>
    <n v="0"/>
    <e v="#DIV/0!"/>
    <x v="0"/>
    <x v="5"/>
  </r>
  <r>
    <n v="488"/>
    <s v="City Animals independent cartoon series"/>
    <s v="When humans left the earth, the animals took over the city. What could go wrong? Well...everything!"/>
    <x v="14"/>
    <n v="0"/>
    <x v="2"/>
    <x v="0"/>
    <s v="USD"/>
    <n v="1483924700"/>
    <x v="488"/>
    <b v="0"/>
    <n v="0"/>
    <b v="0"/>
    <s v="film &amp; video/animation"/>
    <n v="0"/>
    <e v="#DIV/0!"/>
    <x v="0"/>
    <x v="5"/>
  </r>
  <r>
    <n v="489"/>
    <s v="THE GUINEAS SHOW"/>
    <s v="Help America's favorite dysfunctional immigrant family THE GUINEAS launch the first season of their animated web series."/>
    <x v="138"/>
    <n v="215"/>
    <x v="2"/>
    <x v="0"/>
    <s v="USD"/>
    <n v="1325763180"/>
    <x v="489"/>
    <b v="0"/>
    <n v="3"/>
    <b v="0"/>
    <s v="film &amp; video/animation"/>
    <n v="2.8667813379201833E-3"/>
    <n v="71.666666666666671"/>
    <x v="0"/>
    <x v="5"/>
  </r>
  <r>
    <n v="490"/>
    <s v="PROJECT IS CANCELLED"/>
    <s v="Cancelled"/>
    <x v="28"/>
    <n v="0"/>
    <x v="2"/>
    <x v="0"/>
    <s v="USD"/>
    <n v="1345677285"/>
    <x v="490"/>
    <b v="0"/>
    <n v="0"/>
    <b v="0"/>
    <s v="film &amp; video/animation"/>
    <n v="0"/>
    <e v="#DIV/0!"/>
    <x v="0"/>
    <x v="5"/>
  </r>
  <r>
    <n v="491"/>
    <s v="Guess What? Gus"/>
    <s v="&quot;Guess What? Gus&quot; is a magical animated comedy that follow a new kid who playful antics for attention make the news."/>
    <x v="3"/>
    <n v="0"/>
    <x v="2"/>
    <x v="0"/>
    <s v="USD"/>
    <n v="1453937699"/>
    <x v="491"/>
    <b v="0"/>
    <n v="0"/>
    <b v="0"/>
    <s v="film &amp; video/animation"/>
    <n v="0"/>
    <e v="#DIV/0!"/>
    <x v="0"/>
    <x v="5"/>
  </r>
  <r>
    <n v="492"/>
    <s v="Project: eXelcius - Next Generation Movie"/>
    <s v="This project aims to create a 3D animated movie that is created by it's fans, it's content and plot will be driven by it's followers."/>
    <x v="139"/>
    <n v="0"/>
    <x v="2"/>
    <x v="11"/>
    <s v="SEK"/>
    <n v="1476319830"/>
    <x v="492"/>
    <b v="0"/>
    <n v="0"/>
    <b v="0"/>
    <s v="film &amp; video/animation"/>
    <n v="0"/>
    <e v="#DIV/0!"/>
    <x v="0"/>
    <x v="5"/>
  </r>
  <r>
    <n v="493"/>
    <s v="Joc Barrera The Chupacabra Hunter"/>
    <s v="The Chupacabra is not a myth and one man is on a mission to prove its existence no matter what, his name is Joc Barrera."/>
    <x v="11"/>
    <n v="0"/>
    <x v="2"/>
    <x v="1"/>
    <s v="GBP"/>
    <n v="1432142738"/>
    <x v="493"/>
    <b v="0"/>
    <n v="0"/>
    <b v="0"/>
    <s v="film &amp; video/animation"/>
    <n v="0"/>
    <e v="#DIV/0!"/>
    <x v="0"/>
    <x v="5"/>
  </r>
  <r>
    <n v="494"/>
    <s v="The Grigori"/>
    <s v="Angels come to Earth in human disguise to deceive mankind, rule the Earth as gods, create a hybrid army &amp; destroy all who oppose them."/>
    <x v="22"/>
    <n v="31"/>
    <x v="2"/>
    <x v="0"/>
    <s v="USD"/>
    <n v="1404356400"/>
    <x v="494"/>
    <b v="0"/>
    <n v="3"/>
    <b v="0"/>
    <s v="film &amp; video/animation"/>
    <n v="1.5499999999999999E-3"/>
    <n v="10.333333333333334"/>
    <x v="0"/>
    <x v="5"/>
  </r>
  <r>
    <n v="495"/>
    <s v="Average Heroes pilot"/>
    <s v="two friends set out to conquer and reach the level cap of the quest watch, how will they do it when they're 2 teenage idiots"/>
    <x v="39"/>
    <n v="0"/>
    <x v="2"/>
    <x v="0"/>
    <s v="USD"/>
    <n v="1437076305"/>
    <x v="495"/>
    <b v="0"/>
    <n v="0"/>
    <b v="0"/>
    <s v="film &amp; video/animation"/>
    <n v="0"/>
    <e v="#DIV/0!"/>
    <x v="0"/>
    <x v="5"/>
  </r>
  <r>
    <n v="496"/>
    <s v="Airships and Anatasia: The Movie"/>
    <s v="The movie is about the adventures of Ethan, Danna, The mysterious inventor and more."/>
    <x v="127"/>
    <n v="1"/>
    <x v="2"/>
    <x v="0"/>
    <s v="USD"/>
    <n v="1392070874"/>
    <x v="496"/>
    <b v="0"/>
    <n v="1"/>
    <b v="0"/>
    <s v="film &amp; video/animation"/>
    <n v="1.6666666666666667E-5"/>
    <n v="1"/>
    <x v="0"/>
    <x v="5"/>
  </r>
  <r>
    <n v="497"/>
    <s v="Galaxy Probe Kids"/>
    <s v="live-action/animated series pilot."/>
    <x v="140"/>
    <n v="30"/>
    <x v="2"/>
    <x v="0"/>
    <s v="USD"/>
    <n v="1419483600"/>
    <x v="497"/>
    <b v="0"/>
    <n v="3"/>
    <b v="0"/>
    <s v="film &amp; video/animation"/>
    <n v="6.6964285714285711E-3"/>
    <n v="10"/>
    <x v="0"/>
    <x v="5"/>
  </r>
  <r>
    <n v="498"/>
    <s v="ANGAL TENTARA and The Root of All Evil"/>
    <s v="AT is an Interactive Animation made for the iPad where the user becomes part of the story. It's a fantastic journey of discovery!"/>
    <x v="141"/>
    <n v="2994"/>
    <x v="2"/>
    <x v="0"/>
    <s v="USD"/>
    <n v="1324664249"/>
    <x v="498"/>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x v="22"/>
    <n v="1910"/>
    <x v="2"/>
    <x v="0"/>
    <s v="USD"/>
    <n v="1255381140"/>
    <x v="499"/>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x v="115"/>
    <n v="215"/>
    <x v="2"/>
    <x v="0"/>
    <s v="USD"/>
    <n v="1273356960"/>
    <x v="500"/>
    <b v="0"/>
    <n v="4"/>
    <b v="0"/>
    <s v="film &amp; video/animation"/>
    <n v="3.307692307692308E-2"/>
    <n v="53.75"/>
    <x v="0"/>
    <x v="5"/>
  </r>
  <r>
    <n v="501"/>
    <s v="World War 4"/>
    <s v="Based on the invention portfolio of a patented inventor World War Four is a look into the future of warfare and humanity as a whole"/>
    <x v="3"/>
    <n v="0"/>
    <x v="2"/>
    <x v="0"/>
    <s v="USD"/>
    <n v="1310189851"/>
    <x v="501"/>
    <b v="0"/>
    <n v="0"/>
    <b v="0"/>
    <s v="film &amp; video/animation"/>
    <n v="0"/>
    <e v="#DIV/0!"/>
    <x v="0"/>
    <x v="5"/>
  </r>
  <r>
    <n v="502"/>
    <s v="Strawberry Bowl"/>
    <s v="This Strawberry Bowl concept is the 1st of many episodes.  These episodes will be released in accordance with the harvest of the month."/>
    <x v="22"/>
    <n v="230"/>
    <x v="2"/>
    <x v="0"/>
    <s v="USD"/>
    <n v="1332073025"/>
    <x v="502"/>
    <b v="0"/>
    <n v="4"/>
    <b v="0"/>
    <s v="film &amp; video/animation"/>
    <n v="1.15E-2"/>
    <n v="57.5"/>
    <x v="0"/>
    <x v="5"/>
  </r>
  <r>
    <n v="503"/>
    <s v="Jimmy There and Back - Documentary Animation"/>
    <s v="Jimmy wants to live life and see his grandchildren grow up, but alcoholism threatens to curtail everything he dreams of."/>
    <x v="115"/>
    <n v="114"/>
    <x v="2"/>
    <x v="1"/>
    <s v="GBP"/>
    <n v="1421498303"/>
    <x v="5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x v="142"/>
    <n v="335"/>
    <x v="2"/>
    <x v="0"/>
    <s v="USD"/>
    <n v="1334097387"/>
    <x v="504"/>
    <b v="0"/>
    <n v="5"/>
    <b v="0"/>
    <s v="film &amp; video/animation"/>
    <n v="1.3673469387755101E-2"/>
    <n v="67"/>
    <x v="0"/>
    <x v="5"/>
  </r>
  <r>
    <n v="505"/>
    <s v="MY4FACES THE ANIMATED MOVIE"/>
    <s v="This wonderful movie will tells the story of two adorable aliens who crash land into a familyâ€™s backyard, and travel the Earth."/>
    <x v="14"/>
    <n v="52"/>
    <x v="2"/>
    <x v="0"/>
    <s v="USD"/>
    <n v="1451010086"/>
    <x v="505"/>
    <b v="0"/>
    <n v="14"/>
    <b v="0"/>
    <s v="film &amp; video/animation"/>
    <n v="4.3333333333333331E-3"/>
    <n v="3.7142857142857144"/>
    <x v="0"/>
    <x v="5"/>
  </r>
  <r>
    <n v="506"/>
    <s v="Age of Spirit: The Battle in Heaven"/>
    <s v="A feature-length 3D animation that depicts what happened when the Son of the Morning rebelled against God."/>
    <x v="61"/>
    <n v="250"/>
    <x v="2"/>
    <x v="0"/>
    <s v="USD"/>
    <n v="1376140520"/>
    <x v="506"/>
    <b v="0"/>
    <n v="1"/>
    <b v="0"/>
    <s v="film &amp; video/animation"/>
    <n v="1.25E-3"/>
    <n v="250"/>
    <x v="0"/>
    <x v="5"/>
  </r>
  <r>
    <n v="507"/>
    <s v="Code Monkeys"/>
    <s v="&quot;Code Monkey(s)&quot; is a short animated-series about life from the perspective of an engineer who feels like an actual &quot;Code Monkey&quot;."/>
    <x v="22"/>
    <n v="640"/>
    <x v="2"/>
    <x v="0"/>
    <s v="USD"/>
    <n v="1350687657"/>
    <x v="507"/>
    <b v="0"/>
    <n v="10"/>
    <b v="0"/>
    <s v="film &amp; video/animation"/>
    <n v="3.2000000000000001E-2"/>
    <n v="64"/>
    <x v="0"/>
    <x v="5"/>
  </r>
  <r>
    <n v="508"/>
    <s v="Heroes Faith II (Superior Soldier)"/>
    <s v="A stop-motion animated action packed adventure. Telling a great story with an even greater message. Join me and lets change the world."/>
    <x v="63"/>
    <n v="400"/>
    <x v="2"/>
    <x v="0"/>
    <s v="USD"/>
    <n v="1337955240"/>
    <x v="508"/>
    <b v="0"/>
    <n v="3"/>
    <b v="0"/>
    <s v="film &amp; video/animation"/>
    <n v="8.0000000000000002E-3"/>
    <n v="133.33333333333334"/>
    <x v="0"/>
    <x v="5"/>
  </r>
  <r>
    <n v="509"/>
    <s v="Indian in Chelsea - Web Animated series"/>
    <s v="A hilarious comedy podcast being turned into an animated series  about an indian servant and his boss."/>
    <x v="10"/>
    <n v="10"/>
    <x v="2"/>
    <x v="1"/>
    <s v="GBP"/>
    <n v="1435504170"/>
    <x v="509"/>
    <b v="0"/>
    <n v="1"/>
    <b v="0"/>
    <s v="film &amp; video/animation"/>
    <n v="2E-3"/>
    <n v="10"/>
    <x v="0"/>
    <x v="5"/>
  </r>
  <r>
    <n v="510"/>
    <s v="TPI Episode 2: Doomsday Dean"/>
    <s v="A mile below the Franco-Swiss border Dean manages to break the Large Hadron Collider and triggers the end of the world."/>
    <x v="32"/>
    <n v="0"/>
    <x v="2"/>
    <x v="0"/>
    <s v="USD"/>
    <n v="1456805639"/>
    <x v="510"/>
    <b v="0"/>
    <n v="0"/>
    <b v="0"/>
    <s v="film &amp; video/animation"/>
    <n v="0"/>
    <e v="#DIV/0!"/>
    <x v="0"/>
    <x v="5"/>
  </r>
  <r>
    <n v="511"/>
    <s v="Stuck On An Eyeland"/>
    <s v="A project that incorporates animation and comic art into a relevant story. 4 boys, 1 eyeland, and a whole lot of drama!!!"/>
    <x v="10"/>
    <n v="150"/>
    <x v="2"/>
    <x v="0"/>
    <s v="USD"/>
    <n v="1365228982"/>
    <x v="511"/>
    <b v="0"/>
    <n v="5"/>
    <b v="0"/>
    <s v="film &amp; video/animation"/>
    <n v="0.03"/>
    <n v="30"/>
    <x v="0"/>
    <x v="5"/>
  </r>
  <r>
    <n v="512"/>
    <s v="Otherkin The Animated Series"/>
    <s v="We have a fully developed 2D animated series that requires more professional animation. Our first 2 home-animated eps are up online."/>
    <x v="6"/>
    <n v="11"/>
    <x v="2"/>
    <x v="0"/>
    <s v="USD"/>
    <n v="1479667727"/>
    <x v="512"/>
    <b v="0"/>
    <n v="2"/>
    <b v="0"/>
    <s v="film &amp; video/animation"/>
    <n v="1.3749999999999999E-3"/>
    <n v="5.5"/>
    <x v="0"/>
    <x v="5"/>
  </r>
  <r>
    <n v="513"/>
    <s v="Paradigm Spiral - The Animated Series"/>
    <s v="A sci-fi fantasy 2.5D anime styled series about some guys trying to save the world, probably..."/>
    <x v="63"/>
    <n v="6962"/>
    <x v="2"/>
    <x v="0"/>
    <s v="USD"/>
    <n v="1471244400"/>
    <x v="513"/>
    <b v="0"/>
    <n v="68"/>
    <b v="0"/>
    <s v="film &amp; video/animation"/>
    <n v="0.13924"/>
    <n v="102.38235294117646"/>
    <x v="0"/>
    <x v="5"/>
  </r>
  <r>
    <n v="514"/>
    <s v="I'm Sticking With You."/>
    <s v="A film created entirely out of paper, visual effects and found objects depicts how one man created a new life for himself."/>
    <x v="15"/>
    <n v="50"/>
    <x v="2"/>
    <x v="5"/>
    <s v="CAD"/>
    <n v="1407595447"/>
    <x v="514"/>
    <b v="0"/>
    <n v="3"/>
    <b v="0"/>
    <s v="film &amp; video/animation"/>
    <n v="3.3333333333333333E-2"/>
    <n v="16.666666666666668"/>
    <x v="0"/>
    <x v="5"/>
  </r>
  <r>
    <n v="515"/>
    <s v="A Tale of Faith - An Animated Short Film"/>
    <s v="A Tale of Faith is an animated short film based on the heartwarming tale by Rebbe Nachman of Breslov."/>
    <x v="143"/>
    <n v="24651"/>
    <x v="2"/>
    <x v="0"/>
    <s v="USD"/>
    <n v="1451389601"/>
    <x v="515"/>
    <b v="0"/>
    <n v="34"/>
    <b v="0"/>
    <s v="film &amp; video/animation"/>
    <n v="0.25413402061855672"/>
    <n v="725.02941176470586"/>
    <x v="0"/>
    <x v="5"/>
  </r>
  <r>
    <n v="516"/>
    <s v="Shipmates"/>
    <s v="A big brother style comedy animation series starring famous seafarers"/>
    <x v="10"/>
    <n v="0"/>
    <x v="2"/>
    <x v="1"/>
    <s v="GBP"/>
    <n v="1432752080"/>
    <x v="516"/>
    <b v="0"/>
    <n v="0"/>
    <b v="0"/>
    <s v="film &amp; video/animation"/>
    <n v="0"/>
    <e v="#DIV/0!"/>
    <x v="0"/>
    <x v="5"/>
  </r>
  <r>
    <n v="517"/>
    <s v="Honeybee: The Animated Series Trailer"/>
    <s v="Honeybee is a cartoon about a girl who can talk to bugs, and her quest to save the bees! Adventure, humor, and lots of fun characters."/>
    <x v="36"/>
    <n v="205"/>
    <x v="2"/>
    <x v="0"/>
    <s v="USD"/>
    <n v="1486046761"/>
    <x v="517"/>
    <b v="0"/>
    <n v="3"/>
    <b v="0"/>
    <s v="film &amp; video/animation"/>
    <n v="1.3666666666666667E-2"/>
    <n v="68.333333333333329"/>
    <x v="0"/>
    <x v="5"/>
  </r>
  <r>
    <n v="518"/>
    <s v="Somorrah"/>
    <s v="The community of Somorrah is peaceful and unblemished until &quot;The Boss&quot; power and money starts to diminish &amp; plans to gain it all back!"/>
    <x v="144"/>
    <n v="0"/>
    <x v="2"/>
    <x v="0"/>
    <s v="USD"/>
    <n v="1441550760"/>
    <x v="518"/>
    <b v="0"/>
    <n v="0"/>
    <b v="0"/>
    <s v="film &amp; video/animation"/>
    <n v="0"/>
    <e v="#DIV/0!"/>
    <x v="0"/>
    <x v="5"/>
  </r>
  <r>
    <n v="519"/>
    <s v="M dot Strange's &quot;I am Nightmare&quot;"/>
    <s v="&quot;When the dream of childhood is stolen... a nightmare is born&quot; A dark animated fantasy film by indie filmmaker M dot Strange."/>
    <x v="145"/>
    <n v="2746"/>
    <x v="2"/>
    <x v="0"/>
    <s v="USD"/>
    <n v="1354699421"/>
    <x v="519"/>
    <b v="0"/>
    <n v="70"/>
    <b v="0"/>
    <s v="film &amp; video/animation"/>
    <n v="0.22881426547787684"/>
    <n v="39.228571428571428"/>
    <x v="0"/>
    <x v="5"/>
  </r>
  <r>
    <n v="520"/>
    <s v="Darktales The Play"/>
    <s v="Tim Arthur's 21st anniversary sell-out production of his 'chilling' and 'sinister' ghostly thriller returns to the Edinburgh Fringe!"/>
    <x v="10"/>
    <n v="5105"/>
    <x v="0"/>
    <x v="1"/>
    <s v="GBP"/>
    <n v="1449766261"/>
    <x v="520"/>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x v="10"/>
    <n v="5232"/>
    <x v="0"/>
    <x v="0"/>
    <s v="USD"/>
    <n v="1477976340"/>
    <x v="521"/>
    <b v="0"/>
    <n v="56"/>
    <b v="1"/>
    <s v="theater/plays"/>
    <n v="1.0464"/>
    <n v="93.428571428571431"/>
    <x v="1"/>
    <x v="6"/>
  </r>
  <r>
    <n v="522"/>
    <s v="COMPASS PLAYERS"/>
    <s v="*** TO MAKE DONATIONS IN THE FUTURE                                   GO TO OUR WEBSITE: www.compassplayers.com ***"/>
    <x v="9"/>
    <n v="3440"/>
    <x v="0"/>
    <x v="0"/>
    <s v="USD"/>
    <n v="1458518325"/>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x v="10"/>
    <n v="6030"/>
    <x v="0"/>
    <x v="0"/>
    <s v="USD"/>
    <n v="1442805076"/>
    <x v="523"/>
    <b v="0"/>
    <n v="84"/>
    <b v="1"/>
    <s v="theater/plays"/>
    <n v="1.206"/>
    <n v="71.785714285714292"/>
    <x v="1"/>
    <x v="6"/>
  </r>
  <r>
    <n v="524"/>
    <s v="Zero Down"/>
    <s v="Angel on the Corner need YOUR help to raise Â£3,500 to take Zero Down by Sarah Hehir to the Edinburgh Fringe Festival this August!"/>
    <x v="8"/>
    <n v="3803.55"/>
    <x v="0"/>
    <x v="1"/>
    <s v="GBP"/>
    <n v="1464801169"/>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x v="14"/>
    <n v="12000"/>
    <x v="0"/>
    <x v="0"/>
    <s v="USD"/>
    <n v="1410601041"/>
    <x v="525"/>
    <b v="0"/>
    <n v="12"/>
    <b v="1"/>
    <s v="theater/plays"/>
    <n v="1"/>
    <n v="1000"/>
    <x v="1"/>
    <x v="6"/>
  </r>
  <r>
    <n v="526"/>
    <s v="Victory by Madicken Malm"/>
    <s v="We have a brand new play. We urgently need your help to fund our production, which opens at Theatre503 on August 18th."/>
    <x v="15"/>
    <n v="1710"/>
    <x v="0"/>
    <x v="1"/>
    <s v="GBP"/>
    <n v="1438966800"/>
    <x v="526"/>
    <b v="0"/>
    <n v="23"/>
    <b v="1"/>
    <s v="theater/plays"/>
    <n v="1.1399999999999999"/>
    <n v="74.347826086956516"/>
    <x v="1"/>
    <x v="6"/>
  </r>
  <r>
    <n v="527"/>
    <s v="Omega Kids - a new play"/>
    <s v="OMEGA KIDS, a new play by Noah Mease, directed by Jay Stull &amp; produced by New Light Theater Project in association with Access Theater."/>
    <x v="3"/>
    <n v="10085"/>
    <x v="0"/>
    <x v="0"/>
    <s v="USD"/>
    <n v="1487347500"/>
    <x v="527"/>
    <b v="0"/>
    <n v="158"/>
    <b v="1"/>
    <s v="theater/plays"/>
    <n v="1.0085"/>
    <n v="63.829113924050631"/>
    <x v="1"/>
    <x v="6"/>
  </r>
  <r>
    <n v="528"/>
    <s v="Devastated No Matter What"/>
    <s v="A Festival Backed Production of a Full-Length Play."/>
    <x v="146"/>
    <n v="1330"/>
    <x v="0"/>
    <x v="0"/>
    <s v="USD"/>
    <n v="1434921600"/>
    <x v="528"/>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x v="38"/>
    <n v="1565"/>
    <x v="0"/>
    <x v="5"/>
    <s v="CAD"/>
    <n v="1484110800"/>
    <x v="529"/>
    <b v="0"/>
    <n v="18"/>
    <b v="1"/>
    <s v="theater/plays"/>
    <n v="1.3041666666666667"/>
    <n v="86.944444444444443"/>
    <x v="1"/>
    <x v="6"/>
  </r>
  <r>
    <n v="530"/>
    <s v="Corners Grove"/>
    <s v="Corners Grove is a coming-of-age play about leaving home, gender identity and the death of Whitney Houston; will benefit Win NYC."/>
    <x v="147"/>
    <n v="3670"/>
    <x v="0"/>
    <x v="0"/>
    <s v="USD"/>
    <n v="1435111200"/>
    <x v="53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x v="23"/>
    <n v="4000"/>
    <x v="0"/>
    <x v="0"/>
    <s v="USD"/>
    <n v="1481957940"/>
    <x v="531"/>
    <b v="0"/>
    <n v="31"/>
    <b v="1"/>
    <s v="theater/plays"/>
    <n v="1"/>
    <n v="129.03225806451613"/>
    <x v="1"/>
    <x v="6"/>
  </r>
  <r>
    <n v="532"/>
    <s v="Walken On Sunshine"/>
    <s v="A fast paced, comedic play about an anxiety-ridden filmmaker who lies to investors about having Christopher Walken in his film."/>
    <x v="3"/>
    <n v="12325"/>
    <x v="0"/>
    <x v="0"/>
    <s v="USD"/>
    <n v="1463098208"/>
    <x v="532"/>
    <b v="0"/>
    <n v="173"/>
    <b v="1"/>
    <s v="theater/plays"/>
    <n v="1.2324999999999999"/>
    <n v="71.242774566473983"/>
    <x v="1"/>
    <x v="6"/>
  </r>
  <r>
    <n v="533"/>
    <s v="Foresight"/>
    <s v="New writing â€¢ Twisty-turny magical realist retro sci-fi â€¢ Human lives â€¢ Storytelling â€¢ The slope our society slips down..."/>
    <x v="13"/>
    <n v="2004"/>
    <x v="0"/>
    <x v="1"/>
    <s v="GBP"/>
    <n v="1463394365"/>
    <x v="533"/>
    <b v="0"/>
    <n v="17"/>
    <b v="1"/>
    <s v="theater/plays"/>
    <n v="1.002"/>
    <n v="117.88235294117646"/>
    <x v="1"/>
    <x v="6"/>
  </r>
  <r>
    <n v="534"/>
    <s v="Theatre for restorative justice - help us get to Belgium!"/>
    <s v="We're a zero-budget, non-profit theatre group based in Oslo and have been invited to perform at a conference in Belgium. Help!"/>
    <x v="36"/>
    <n v="15700"/>
    <x v="0"/>
    <x v="10"/>
    <s v="NOK"/>
    <n v="1446418800"/>
    <x v="534"/>
    <b v="0"/>
    <n v="48"/>
    <b v="1"/>
    <s v="theater/plays"/>
    <n v="1.0466666666666666"/>
    <n v="327.08333333333331"/>
    <x v="1"/>
    <x v="6"/>
  </r>
  <r>
    <n v="535"/>
    <s v="Astronauts of Hartlepool: a Brexit sci-fi for VAULT 2017"/>
    <s v="Weâ€™re producing a Northern Brexit sci-fi play for VAULT festival 2017 and we need your help!"/>
    <x v="13"/>
    <n v="2050"/>
    <x v="0"/>
    <x v="1"/>
    <s v="GBP"/>
    <n v="1483707905"/>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x v="126"/>
    <n v="3902.5"/>
    <x v="0"/>
    <x v="1"/>
    <s v="GBP"/>
    <n v="1438624800"/>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x v="13"/>
    <n v="2410"/>
    <x v="0"/>
    <x v="0"/>
    <s v="USD"/>
    <n v="1446665191"/>
    <x v="537"/>
    <b v="0"/>
    <n v="59"/>
    <b v="1"/>
    <s v="theater/plays"/>
    <n v="1.2050000000000001"/>
    <n v="40.847457627118644"/>
    <x v="1"/>
    <x v="6"/>
  </r>
  <r>
    <n v="538"/>
    <s v="Shakespeare Orange County's HAMLET: Match This!"/>
    <s v="SOC produces affordable and accessible theatre in the heart of Orange County, CA, and we need your help to match a $5,000 grant!"/>
    <x v="10"/>
    <n v="15121"/>
    <x v="0"/>
    <x v="0"/>
    <s v="USD"/>
    <n v="1463166263"/>
    <x v="538"/>
    <b v="0"/>
    <n v="60"/>
    <b v="1"/>
    <s v="theater/plays"/>
    <n v="3.0242"/>
    <n v="252.01666666666668"/>
    <x v="1"/>
    <x v="6"/>
  </r>
  <r>
    <n v="539"/>
    <s v="&quot;The Tale of The Cockatrice&quot; by Peafrog Puppetry"/>
    <s v="A brand new show that unites puppetry, live music and storytelling to bring a forgotten English legend back to life!"/>
    <x v="2"/>
    <n v="503.22"/>
    <x v="0"/>
    <x v="1"/>
    <s v="GBP"/>
    <n v="1467681107"/>
    <x v="539"/>
    <b v="0"/>
    <n v="20"/>
    <b v="1"/>
    <s v="theater/plays"/>
    <n v="1.00644"/>
    <n v="25.161000000000001"/>
    <x v="1"/>
    <x v="6"/>
  </r>
  <r>
    <n v="540"/>
    <s v="hap's- Whats the program?"/>
    <s v="There are so many dilemmas in life- what to do, where to go? _x000a_Let us solve it - search our preference based entertainment calendar"/>
    <x v="36"/>
    <n v="1"/>
    <x v="2"/>
    <x v="0"/>
    <s v="USD"/>
    <n v="1423078606"/>
    <x v="540"/>
    <b v="0"/>
    <n v="1"/>
    <b v="0"/>
    <s v="technology/web"/>
    <n v="6.666666666666667E-5"/>
    <n v="1"/>
    <x v="2"/>
    <x v="7"/>
  </r>
  <r>
    <n v="541"/>
    <s v="Deviations"/>
    <s v="A website dedicated to local Kink Communities; to find others with matching interests and bring them together."/>
    <x v="37"/>
    <n v="25"/>
    <x v="2"/>
    <x v="0"/>
    <s v="USD"/>
    <n v="1446080834"/>
    <x v="541"/>
    <b v="0"/>
    <n v="1"/>
    <b v="0"/>
    <s v="technology/web"/>
    <n v="5.5555555555555558E-3"/>
    <n v="25"/>
    <x v="2"/>
    <x v="7"/>
  </r>
  <r>
    <n v="542"/>
    <s v="Chronicles - History by us, as we tell it, as we share it"/>
    <s v="The platform to record visual, audio and text memory of the common man - as we experienced history when it brushed us by"/>
    <x v="65"/>
    <n v="1"/>
    <x v="2"/>
    <x v="0"/>
    <s v="USD"/>
    <n v="1462293716"/>
    <x v="542"/>
    <b v="0"/>
    <n v="1"/>
    <b v="0"/>
    <s v="technology/web"/>
    <n v="3.9999999999999998E-6"/>
    <n v="1"/>
    <x v="2"/>
    <x v="7"/>
  </r>
  <r>
    <n v="543"/>
    <s v="Allergy Friendly Restaurant Finder and Review Site"/>
    <s v="I want to make it easy for those with food allergies to know where they can safely, and happily eat out with friends and family."/>
    <x v="29"/>
    <n v="70"/>
    <x v="2"/>
    <x v="2"/>
    <s v="AUD"/>
    <n v="1414807962"/>
    <x v="543"/>
    <b v="0"/>
    <n v="2"/>
    <b v="0"/>
    <s v="technology/web"/>
    <n v="3.1818181818181819E-3"/>
    <n v="35"/>
    <x v="2"/>
    <x v="7"/>
  </r>
  <r>
    <n v="544"/>
    <s v="Favowear - Shopping for your favorite clothes made simple"/>
    <s v="Do you have a favorite shirt? So does everyone else. Favowear is creating a platform to share the best clothes and shopping sources."/>
    <x v="2"/>
    <n v="6"/>
    <x v="2"/>
    <x v="0"/>
    <s v="USD"/>
    <n v="1467647160"/>
    <x v="544"/>
    <b v="0"/>
    <n v="2"/>
    <b v="0"/>
    <s v="technology/web"/>
    <n v="1.2E-2"/>
    <n v="3"/>
    <x v="2"/>
    <x v="7"/>
  </r>
  <r>
    <n v="545"/>
    <s v="Speedwapp - The best webdesign tool for Wordpress, Bootstrap"/>
    <s v="1st collaborative webdesign tool to create professional websites with WordPress, Bootstrap and other open source technologies."/>
    <x v="63"/>
    <n v="13692"/>
    <x v="2"/>
    <x v="6"/>
    <s v="EUR"/>
    <n v="1447600389"/>
    <x v="545"/>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x v="127"/>
    <n v="52"/>
    <x v="2"/>
    <x v="0"/>
    <s v="USD"/>
    <n v="1445097715"/>
    <x v="546"/>
    <b v="0"/>
    <n v="2"/>
    <b v="0"/>
    <s v="technology/web"/>
    <n v="8.6666666666666663E-4"/>
    <n v="26"/>
    <x v="2"/>
    <x v="7"/>
  </r>
  <r>
    <n v="547"/>
    <s v="Secure Email and Document sharing"/>
    <s v="We are looking to build a secure email / document sharing system for companies needing to send sensitive information to clients."/>
    <x v="51"/>
    <n v="0"/>
    <x v="2"/>
    <x v="1"/>
    <s v="GBP"/>
    <n v="1455122564"/>
    <x v="547"/>
    <b v="0"/>
    <n v="0"/>
    <b v="0"/>
    <s v="technology/web"/>
    <n v="0"/>
    <e v="#DIV/0!"/>
    <x v="2"/>
    <x v="7"/>
  </r>
  <r>
    <n v="548"/>
    <s v="Langwiser - video lessons with native speaking teachers"/>
    <s v="Teach your native language online or study a foreign language with native speaking teachers. Social Web service and apps."/>
    <x v="3"/>
    <n v="9"/>
    <x v="2"/>
    <x v="1"/>
    <s v="GBP"/>
    <n v="1446154848"/>
    <x v="548"/>
    <b v="0"/>
    <n v="1"/>
    <b v="0"/>
    <s v="technology/web"/>
    <n v="8.9999999999999998E-4"/>
    <n v="9"/>
    <x v="2"/>
    <x v="7"/>
  </r>
  <r>
    <n v="549"/>
    <s v="Keyup.in - The gaming community that gives back."/>
    <s v="The project idea came from game keys, gamers give out game keys on insecure forums and websites, we want to change that and make it fun"/>
    <x v="30"/>
    <n v="68"/>
    <x v="2"/>
    <x v="1"/>
    <s v="GBP"/>
    <n v="1436368622"/>
    <x v="549"/>
    <b v="0"/>
    <n v="8"/>
    <b v="0"/>
    <s v="technology/web"/>
    <n v="2.7199999999999998E-2"/>
    <n v="8.5"/>
    <x v="2"/>
    <x v="7"/>
  </r>
  <r>
    <n v="550"/>
    <s v="Business &amp; Event Directory in Kingston, Ontario"/>
    <s v="Help us shine the spotlight on our local businesses and contractors by providing a cost-effective ecommerce &amp; marketing platform"/>
    <x v="10"/>
    <n v="35"/>
    <x v="2"/>
    <x v="5"/>
    <s v="CAD"/>
    <n v="1485838800"/>
    <x v="550"/>
    <b v="0"/>
    <n v="4"/>
    <b v="0"/>
    <s v="technology/web"/>
    <n v="7.0000000000000001E-3"/>
    <n v="8.75"/>
    <x v="2"/>
    <x v="7"/>
  </r>
  <r>
    <n v="551"/>
    <s v="ALIBI X Nation - The Digital Black Wall Street"/>
    <s v="AX Nation's goal is to develop, highlight, and connect black business leaders across the diaspora with skilled software developers."/>
    <x v="96"/>
    <n v="3781"/>
    <x v="2"/>
    <x v="0"/>
    <s v="USD"/>
    <n v="1438451580"/>
    <x v="551"/>
    <b v="0"/>
    <n v="28"/>
    <b v="0"/>
    <s v="technology/web"/>
    <n v="5.0413333333333331E-2"/>
    <n v="135.03571428571428"/>
    <x v="2"/>
    <x v="7"/>
  </r>
  <r>
    <n v="552"/>
    <s v="Spinnable Social Media"/>
    <s v="Axoral is a 3d interactive social media interface, with the potential to be so much more, but we need your help!"/>
    <x v="101"/>
    <n v="0"/>
    <x v="2"/>
    <x v="5"/>
    <s v="CAD"/>
    <n v="1452350896"/>
    <x v="552"/>
    <b v="0"/>
    <n v="0"/>
    <b v="0"/>
    <s v="technology/web"/>
    <n v="0"/>
    <e v="#DIV/0!"/>
    <x v="2"/>
    <x v="7"/>
  </r>
  <r>
    <n v="553"/>
    <s v="sellorshopusa.com"/>
    <s v="Groundbreaking New Classifieds Website Grows Into Largest Nationwide Coverage By Turning Users Into Entrepreneurs"/>
    <x v="31"/>
    <n v="123"/>
    <x v="2"/>
    <x v="0"/>
    <s v="USD"/>
    <n v="1415988991"/>
    <x v="553"/>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x v="148"/>
    <n v="1416"/>
    <x v="2"/>
    <x v="0"/>
    <s v="USD"/>
    <n v="1413735972"/>
    <x v="554"/>
    <b v="0"/>
    <n v="22"/>
    <b v="0"/>
    <s v="technology/web"/>
    <n v="0.36589147286821705"/>
    <n v="64.36363636363636"/>
    <x v="2"/>
    <x v="7"/>
  </r>
  <r>
    <n v="555"/>
    <s v="Marketing campaign for Show-Skill.net website"/>
    <s v="Show-Skill.net helps to promote young football talents for free. It's the best place to show what you've got! Just post your videos :)"/>
    <x v="51"/>
    <n v="0"/>
    <x v="2"/>
    <x v="1"/>
    <s v="GBP"/>
    <n v="1465720143"/>
    <x v="555"/>
    <b v="0"/>
    <n v="0"/>
    <b v="0"/>
    <s v="technology/web"/>
    <n v="0"/>
    <e v="#DIV/0!"/>
    <x v="2"/>
    <x v="7"/>
  </r>
  <r>
    <n v="556"/>
    <s v="Braille Academy"/>
    <s v="An educational platform for learning Unified English Braille Code"/>
    <x v="6"/>
    <n v="200"/>
    <x v="2"/>
    <x v="0"/>
    <s v="USD"/>
    <n v="1452112717"/>
    <x v="556"/>
    <b v="0"/>
    <n v="1"/>
    <b v="0"/>
    <s v="technology/web"/>
    <n v="2.5000000000000001E-2"/>
    <n v="200"/>
    <x v="2"/>
    <x v="7"/>
  </r>
  <r>
    <n v="557"/>
    <s v="Interactive Global Domestic Violence Platform"/>
    <s v="The world's first interactive global domestic violence platform which connects victims, NGO's, policy-makers and researchers."/>
    <x v="60"/>
    <n v="1366"/>
    <x v="2"/>
    <x v="12"/>
    <s v="EUR"/>
    <n v="1480721803"/>
    <x v="557"/>
    <b v="0"/>
    <n v="20"/>
    <b v="0"/>
    <s v="technology/web"/>
    <n v="9.1066666666666674E-3"/>
    <n v="68.3"/>
    <x v="2"/>
    <x v="7"/>
  </r>
  <r>
    <n v="558"/>
    <s v="Southwest Louisville Online A Local Social Network"/>
    <s v="A community website with news, classifieds, photo albums, business reviews and a calendar for the local community to share."/>
    <x v="47"/>
    <n v="0"/>
    <x v="2"/>
    <x v="0"/>
    <s v="USD"/>
    <n v="1427227905"/>
    <x v="558"/>
    <b v="0"/>
    <n v="0"/>
    <b v="0"/>
    <s v="technology/web"/>
    <n v="0"/>
    <e v="#DIV/0!"/>
    <x v="2"/>
    <x v="7"/>
  </r>
  <r>
    <n v="559"/>
    <s v="MADE online media platform for artists and creatives"/>
    <s v="The words most comprehensive platform for creatives &amp; artists. Develop &amp; showcase user talent &amp; link them to business &amp; brands globally"/>
    <x v="149"/>
    <n v="50"/>
    <x v="2"/>
    <x v="0"/>
    <s v="USD"/>
    <n v="1449989260"/>
    <x v="559"/>
    <b v="0"/>
    <n v="1"/>
    <b v="0"/>
    <s v="technology/web"/>
    <n v="2.0833333333333335E-4"/>
    <n v="50"/>
    <x v="2"/>
    <x v="7"/>
  </r>
  <r>
    <n v="560"/>
    <s v="DOWNLOAD THE INTERNET,...."/>
    <s v="In the future the possibility exists that the internet it's self could be felled, we have world seed banks, it's time for a net bank,.."/>
    <x v="57"/>
    <n v="12"/>
    <x v="2"/>
    <x v="5"/>
    <s v="CAD"/>
    <n v="1418841045"/>
    <x v="560"/>
    <b v="0"/>
    <n v="3"/>
    <b v="0"/>
    <s v="technology/web"/>
    <n v="1.2E-4"/>
    <n v="4"/>
    <x v="2"/>
    <x v="7"/>
  </r>
  <r>
    <n v="561"/>
    <s v="CheckMate Careers"/>
    <s v="A marketplace for talent and employers to match. Using intuitive technology we match &amp; place talent with the best career position."/>
    <x v="36"/>
    <n v="55"/>
    <x v="2"/>
    <x v="0"/>
    <s v="USD"/>
    <n v="1445874513"/>
    <x v="561"/>
    <b v="0"/>
    <n v="2"/>
    <b v="0"/>
    <s v="technology/web"/>
    <n v="3.6666666666666666E-3"/>
    <n v="27.5"/>
    <x v="2"/>
    <x v="7"/>
  </r>
  <r>
    <n v="562"/>
    <s v="International/Domestic Student room platform"/>
    <s v="i would like to develop an international free platform for domestic and international students to find accomodation in all countries"/>
    <x v="63"/>
    <n v="0"/>
    <x v="2"/>
    <x v="9"/>
    <s v="EUR"/>
    <n v="1482052815"/>
    <x v="562"/>
    <b v="0"/>
    <n v="0"/>
    <b v="0"/>
    <s v="technology/web"/>
    <n v="0"/>
    <e v="#DIV/0!"/>
    <x v="2"/>
    <x v="7"/>
  </r>
  <r>
    <n v="563"/>
    <s v="time-care.com - Helping People Remember The Simple Things"/>
    <s v="I want to help people who have trouble remembering the simple things in life, like what day it is and what they need to do today."/>
    <x v="96"/>
    <n v="68"/>
    <x v="2"/>
    <x v="2"/>
    <s v="AUD"/>
    <n v="1424137247"/>
    <x v="563"/>
    <b v="0"/>
    <n v="2"/>
    <b v="0"/>
    <s v="technology/web"/>
    <n v="9.0666666666666662E-4"/>
    <n v="34"/>
    <x v="2"/>
    <x v="7"/>
  </r>
  <r>
    <n v="564"/>
    <s v="TOC TOC TROC"/>
    <s v="Plateforme de troc gratuit et d'Ã©changes en tous genres par nature. Mieux s'entraider, Ã©changer, de donner, louer ou vendre Ã  distance."/>
    <x v="102"/>
    <n v="1"/>
    <x v="2"/>
    <x v="6"/>
    <s v="EUR"/>
    <n v="1457822275"/>
    <x v="564"/>
    <b v="0"/>
    <n v="1"/>
    <b v="0"/>
    <s v="technology/web"/>
    <n v="5.5555555555555558E-5"/>
    <n v="1"/>
    <x v="2"/>
    <x v="7"/>
  </r>
  <r>
    <n v="565"/>
    <s v="EasyLearnings"/>
    <s v="Our objective is to provide a platform which helps teachers to provide courses to leaners in wide range of locations including Africa."/>
    <x v="31"/>
    <n v="0"/>
    <x v="2"/>
    <x v="1"/>
    <s v="GBP"/>
    <n v="1436554249"/>
    <x v="565"/>
    <b v="0"/>
    <n v="0"/>
    <b v="0"/>
    <s v="technology/web"/>
    <n v="0"/>
    <e v="#DIV/0!"/>
    <x v="2"/>
    <x v="7"/>
  </r>
  <r>
    <n v="566"/>
    <s v="RummageCity.com - Rummage sailing made easy!"/>
    <s v="I am creating a website that will make it easier for people to promote or find rummage sales utilizing the power of Google Maps"/>
    <x v="10"/>
    <n v="1"/>
    <x v="2"/>
    <x v="0"/>
    <s v="USD"/>
    <n v="1468513533"/>
    <x v="566"/>
    <b v="0"/>
    <n v="1"/>
    <b v="0"/>
    <s v="technology/web"/>
    <n v="2.0000000000000001E-4"/>
    <n v="1"/>
    <x v="2"/>
    <x v="7"/>
  </r>
  <r>
    <n v="567"/>
    <s v="UnimeTV - Revolutionizing Anime"/>
    <s v="UnimeTV's goal to revolutionize the way anime lovers interact with one another. Connect with others around the globe like never before!"/>
    <x v="3"/>
    <n v="0"/>
    <x v="2"/>
    <x v="0"/>
    <s v="USD"/>
    <n v="1420143194"/>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x v="142"/>
    <n v="245"/>
    <x v="2"/>
    <x v="4"/>
    <s v="NZD"/>
    <n v="1452942000"/>
    <x v="568"/>
    <b v="0"/>
    <n v="5"/>
    <b v="0"/>
    <s v="technology/web"/>
    <n v="0.01"/>
    <n v="49"/>
    <x v="2"/>
    <x v="7"/>
  </r>
  <r>
    <n v="569"/>
    <s v="Mioti"/>
    <s v="Mioti is an indie game marketplace that doubles as a community for developers to join networks and discuss projects."/>
    <x v="30"/>
    <n v="20"/>
    <x v="2"/>
    <x v="5"/>
    <s v="CAD"/>
    <n v="1451679612"/>
    <x v="569"/>
    <b v="0"/>
    <n v="1"/>
    <b v="0"/>
    <s v="technology/web"/>
    <n v="8.0000000000000002E-3"/>
    <n v="20"/>
    <x v="2"/>
    <x v="7"/>
  </r>
  <r>
    <n v="570"/>
    <s v="Relaunching in May"/>
    <s v="Humans have AM/FM/Satellite radio, kids have radio Disney, pets have DogCatRadio."/>
    <x v="94"/>
    <n v="142"/>
    <x v="2"/>
    <x v="0"/>
    <s v="USD"/>
    <n v="1455822569"/>
    <x v="570"/>
    <b v="0"/>
    <n v="1"/>
    <b v="0"/>
    <s v="technology/web"/>
    <n v="1.6705882352941177E-3"/>
    <n v="142"/>
    <x v="2"/>
    <x v="7"/>
  </r>
  <r>
    <n v="571"/>
    <s v="Snag-A-Slip"/>
    <s v="Snag-A-Slip is an online platform that connects boaters with awesome marinas and available boat slips so that they can book with ease."/>
    <x v="31"/>
    <n v="106"/>
    <x v="2"/>
    <x v="0"/>
    <s v="USD"/>
    <n v="1437969540"/>
    <x v="571"/>
    <b v="0"/>
    <n v="2"/>
    <b v="0"/>
    <s v="technology/web"/>
    <n v="4.2399999999999998E-3"/>
    <n v="53"/>
    <x v="2"/>
    <x v="7"/>
  </r>
  <r>
    <n v="572"/>
    <s v="FairwayJockey.com Custom Golf Equipment"/>
    <s v="FairwayJockey.com is a web platform to make high quality custom tour golf equipment available at a lower cost to the consumer."/>
    <x v="30"/>
    <n v="0"/>
    <x v="2"/>
    <x v="0"/>
    <s v="USD"/>
    <n v="1446660688"/>
    <x v="572"/>
    <b v="0"/>
    <n v="0"/>
    <b v="0"/>
    <s v="technology/web"/>
    <n v="0"/>
    <e v="#DIV/0!"/>
    <x v="2"/>
    <x v="7"/>
  </r>
  <r>
    <n v="573"/>
    <s v="Welcome to the Future! &quot;UMEOS&quot; the Internet's You, Me, O.S."/>
    <s v="Dive into 3D fractal star fields of web browsing, social networking, and project/contact management. Your YOUniverse of data #UMEOS"/>
    <x v="150"/>
    <n v="346"/>
    <x v="2"/>
    <x v="0"/>
    <s v="USD"/>
    <n v="1421543520"/>
    <x v="573"/>
    <b v="0"/>
    <n v="9"/>
    <b v="0"/>
    <s v="technology/web"/>
    <n v="3.892538925389254E-3"/>
    <n v="38.444444444444443"/>
    <x v="2"/>
    <x v="7"/>
  </r>
  <r>
    <n v="574"/>
    <s v="Unity, A Content Creators Toolkit"/>
    <s v="Grow your YouTube channel and increase your audience by allowing multi uploads, shares and interaction from a single simple interface."/>
    <x v="151"/>
    <n v="80"/>
    <x v="2"/>
    <x v="1"/>
    <s v="GBP"/>
    <n v="1476873507"/>
    <x v="574"/>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x v="127"/>
    <n v="259"/>
    <x v="2"/>
    <x v="12"/>
    <s v="EUR"/>
    <n v="1434213443"/>
    <x v="575"/>
    <b v="0"/>
    <n v="4"/>
    <b v="0"/>
    <s v="technology/web"/>
    <n v="4.3166666666666666E-3"/>
    <n v="64.75"/>
    <x v="2"/>
    <x v="7"/>
  </r>
  <r>
    <n v="576"/>
    <s v="Uthtopia"/>
    <s v="UthTopia Is a social media organization that believes in positive online usage, youth mentorship, and youth empowerment."/>
    <x v="58"/>
    <n v="1"/>
    <x v="2"/>
    <x v="0"/>
    <s v="USD"/>
    <n v="1427537952"/>
    <x v="576"/>
    <b v="0"/>
    <n v="1"/>
    <b v="0"/>
    <s v="technology/web"/>
    <n v="1.2500000000000001E-5"/>
    <n v="1"/>
    <x v="2"/>
    <x v="7"/>
  </r>
  <r>
    <n v="577"/>
    <s v="everydayrelay"/>
    <s v="Emails are one of pervasively used mode of communication today. However, emails can be personal and sometimes discretion is needed."/>
    <x v="10"/>
    <n v="10"/>
    <x v="2"/>
    <x v="0"/>
    <s v="USD"/>
    <n v="1463753302"/>
    <x v="577"/>
    <b v="0"/>
    <n v="1"/>
    <b v="0"/>
    <s v="technology/web"/>
    <n v="2E-3"/>
    <n v="10"/>
    <x v="2"/>
    <x v="7"/>
  </r>
  <r>
    <n v="578"/>
    <s v="weBuy Crowdsourced Shopping"/>
    <s v="weBuy trade built on technology and Crowd Sourced Power"/>
    <x v="152"/>
    <n v="14"/>
    <x v="2"/>
    <x v="1"/>
    <s v="GBP"/>
    <n v="1441633993"/>
    <x v="578"/>
    <b v="0"/>
    <n v="7"/>
    <b v="0"/>
    <s v="technology/web"/>
    <n v="1.12E-4"/>
    <n v="2"/>
    <x v="2"/>
    <x v="7"/>
  </r>
  <r>
    <n v="579"/>
    <s v="Course: Learn Cryptography"/>
    <s v="Learn classic and public key cryptography with a full proof-of-concept system in JavaScript."/>
    <x v="14"/>
    <n v="175"/>
    <x v="2"/>
    <x v="0"/>
    <s v="USD"/>
    <n v="1419539223"/>
    <x v="579"/>
    <b v="0"/>
    <n v="5"/>
    <b v="0"/>
    <s v="technology/web"/>
    <n v="1.4583333333333334E-2"/>
    <n v="35"/>
    <x v="2"/>
    <x v="7"/>
  </r>
  <r>
    <n v="580"/>
    <s v="Talented Minds â­ï¸"/>
    <s v="I Want To Create A Website That Helps Young Inventors Of Today Broadcast Their Talents &amp; Help Get The Reconigition They Deserve"/>
    <x v="9"/>
    <n v="1"/>
    <x v="2"/>
    <x v="0"/>
    <s v="USD"/>
    <n v="1474580867"/>
    <x v="580"/>
    <b v="0"/>
    <n v="1"/>
    <b v="0"/>
    <s v="technology/web"/>
    <n v="3.3333333333333332E-4"/>
    <n v="1"/>
    <x v="2"/>
    <x v="7"/>
  </r>
  <r>
    <n v="581"/>
    <s v="A Poets Domain"/>
    <s v="Help me raise funds so that I can be able to give passionate young poets a chance to earn money weekly for their writing &amp; spoken word."/>
    <x v="44"/>
    <n v="0"/>
    <x v="2"/>
    <x v="0"/>
    <s v="USD"/>
    <n v="1438474704"/>
    <x v="581"/>
    <b v="0"/>
    <n v="0"/>
    <b v="0"/>
    <s v="technology/web"/>
    <n v="0"/>
    <e v="#DIV/0!"/>
    <x v="2"/>
    <x v="7"/>
  </r>
  <r>
    <n v="582"/>
    <s v="&quot;We the People...&quot;"/>
    <s v="A community-driven online system which promotes self-governance.  Level up by adding content; civic agendas and private associations."/>
    <x v="57"/>
    <n v="0"/>
    <x v="2"/>
    <x v="0"/>
    <s v="USD"/>
    <n v="1426442400"/>
    <x v="582"/>
    <b v="0"/>
    <n v="0"/>
    <b v="0"/>
    <s v="technology/web"/>
    <n v="0"/>
    <e v="#DIV/0!"/>
    <x v="2"/>
    <x v="7"/>
  </r>
  <r>
    <n v="583"/>
    <s v="HackersArchive.com"/>
    <s v="HackersArchive.com will help rid the web of viruses and scams found everywhere else you look!"/>
    <x v="7"/>
    <n v="1"/>
    <x v="2"/>
    <x v="0"/>
    <s v="USD"/>
    <n v="1426800687"/>
    <x v="583"/>
    <b v="0"/>
    <n v="1"/>
    <b v="0"/>
    <s v="technology/web"/>
    <n v="1.1111111111111112E-4"/>
    <n v="1"/>
    <x v="2"/>
    <x v="7"/>
  </r>
  <r>
    <n v="584"/>
    <s v="scriptCall - The Personal Presentation Platform"/>
    <s v="Script Call takes your presentation from the wall to your audience; from your device to theirs."/>
    <x v="28"/>
    <n v="10"/>
    <x v="2"/>
    <x v="0"/>
    <s v="USD"/>
    <n v="1426522316"/>
    <x v="584"/>
    <b v="0"/>
    <n v="2"/>
    <b v="0"/>
    <s v="technology/web"/>
    <n v="0.01"/>
    <n v="5"/>
    <x v="2"/>
    <x v="7"/>
  </r>
  <r>
    <n v="585"/>
    <s v="Link Card"/>
    <s v="SAVE UP TO 40% WHEN YOU SPEND!_x000a__x000a_PRE-ORDER YOUR LINK CARD TODAY"/>
    <x v="7"/>
    <n v="0"/>
    <x v="2"/>
    <x v="1"/>
    <s v="GBP"/>
    <n v="1448928000"/>
    <x v="585"/>
    <b v="0"/>
    <n v="0"/>
    <b v="0"/>
    <s v="technology/web"/>
    <n v="0"/>
    <e v="#DIV/0!"/>
    <x v="2"/>
    <x v="7"/>
  </r>
  <r>
    <n v="586"/>
    <s v="Employ College 2K"/>
    <s v="Employ College is a movement for companies to hire college graduates from their respected institutions."/>
    <x v="3"/>
    <n v="56"/>
    <x v="2"/>
    <x v="0"/>
    <s v="USD"/>
    <n v="1424032207"/>
    <x v="586"/>
    <b v="0"/>
    <n v="4"/>
    <b v="0"/>
    <s v="technology/web"/>
    <n v="5.5999999999999999E-3"/>
    <n v="14"/>
    <x v="2"/>
    <x v="7"/>
  </r>
  <r>
    <n v="587"/>
    <s v="Waitresses.com"/>
    <s v="Waitresses.com is an online community devoted to servers around the world. Learn. Connect. Work. Travel. Share._x000a__x000a_Make a pledge today!"/>
    <x v="11"/>
    <n v="2725"/>
    <x v="2"/>
    <x v="5"/>
    <s v="CAD"/>
    <n v="1429207833"/>
    <x v="587"/>
    <b v="0"/>
    <n v="7"/>
    <b v="0"/>
    <s v="technology/web"/>
    <n v="9.0833333333333335E-2"/>
    <n v="389.28571428571428"/>
    <x v="2"/>
    <x v="7"/>
  </r>
  <r>
    <n v="588"/>
    <s v="TiTraGO! your personal driver"/>
    <s v="Offrire un &quot;TRAGO&quot;, ossia un passaggio con autista che ti segue e ti aspetta mentre concludi i tuoi affari, quando non puoi guidare"/>
    <x v="7"/>
    <n v="301"/>
    <x v="2"/>
    <x v="13"/>
    <s v="EUR"/>
    <n v="1479410886"/>
    <x v="588"/>
    <b v="0"/>
    <n v="2"/>
    <b v="0"/>
    <s v="technology/web"/>
    <n v="3.3444444444444443E-2"/>
    <n v="150.5"/>
    <x v="2"/>
    <x v="7"/>
  </r>
  <r>
    <n v="589"/>
    <s v="Get Neighborly"/>
    <s v="Services closer than you think..."/>
    <x v="51"/>
    <n v="1"/>
    <x v="2"/>
    <x v="0"/>
    <s v="USD"/>
    <n v="1436366699"/>
    <x v="589"/>
    <b v="0"/>
    <n v="1"/>
    <b v="0"/>
    <s v="technology/web"/>
    <n v="1.3333333333333334E-4"/>
    <n v="1"/>
    <x v="2"/>
    <x v="7"/>
  </r>
  <r>
    <n v="590"/>
    <s v="Build a Search Engine and more - Web Engineering Course"/>
    <s v="Learn the skills needed to be a successful web engineer. Create your own complex web applications, deploy servers, use data and more."/>
    <x v="10"/>
    <n v="223"/>
    <x v="2"/>
    <x v="1"/>
    <s v="GBP"/>
    <n v="1454936460"/>
    <x v="59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x v="57"/>
    <n v="61"/>
    <x v="2"/>
    <x v="0"/>
    <s v="USD"/>
    <n v="1437570130"/>
    <x v="591"/>
    <b v="0"/>
    <n v="2"/>
    <b v="0"/>
    <s v="technology/web"/>
    <n v="6.0999999999999997E-4"/>
    <n v="30.5"/>
    <x v="2"/>
    <x v="7"/>
  </r>
  <r>
    <n v="592"/>
    <s v="Go Start A Biz"/>
    <s v="Together, we can build a FREE, business start-up system that will help aspiring entrepreneurs change their economic circumstances."/>
    <x v="51"/>
    <n v="250"/>
    <x v="2"/>
    <x v="0"/>
    <s v="USD"/>
    <n v="1417584860"/>
    <x v="592"/>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x v="2"/>
    <n v="115"/>
    <x v="2"/>
    <x v="1"/>
    <s v="GBP"/>
    <n v="1428333345"/>
    <x v="593"/>
    <b v="0"/>
    <n v="7"/>
    <b v="0"/>
    <s v="technology/web"/>
    <n v="0.23"/>
    <n v="16.428571428571427"/>
    <x v="2"/>
    <x v="7"/>
  </r>
  <r>
    <n v="594"/>
    <s v="Unleashed Fitness"/>
    <s v="Creating a fitness site that will change the fitness game forever!"/>
    <x v="31"/>
    <n v="26"/>
    <x v="2"/>
    <x v="0"/>
    <s v="USD"/>
    <n v="1460832206"/>
    <x v="594"/>
    <b v="0"/>
    <n v="2"/>
    <b v="0"/>
    <s v="technology/web"/>
    <n v="1.0399999999999999E-3"/>
    <n v="13"/>
    <x v="2"/>
    <x v="7"/>
  </r>
  <r>
    <n v="595"/>
    <s v="MyBestInterest.org"/>
    <s v="MyBestInterest.org elminates election research by quickly identifying the candidates that will best represent your interests."/>
    <x v="57"/>
    <n v="426"/>
    <x v="2"/>
    <x v="0"/>
    <s v="USD"/>
    <n v="1430703638"/>
    <x v="595"/>
    <b v="0"/>
    <n v="8"/>
    <b v="0"/>
    <s v="technology/web"/>
    <n v="4.2599999999999999E-3"/>
    <n v="53.25"/>
    <x v="2"/>
    <x v="7"/>
  </r>
  <r>
    <n v="596"/>
    <s v="DigitaliBook free library"/>
    <s v="We present digitaibook,com site which can become a free electronic library with your help,"/>
    <x v="22"/>
    <n v="6"/>
    <x v="2"/>
    <x v="0"/>
    <s v="USD"/>
    <n v="1478122292"/>
    <x v="596"/>
    <b v="0"/>
    <n v="2"/>
    <b v="0"/>
    <s v="technology/web"/>
    <n v="2.9999999999999997E-4"/>
    <n v="3"/>
    <x v="2"/>
    <x v="7"/>
  </r>
  <r>
    <n v="597"/>
    <s v="Rolodex: One Contact List to Rule Them All"/>
    <s v="Rolodex is a web application that strives to nurture business to business relationships by connecting users via email."/>
    <x v="51"/>
    <n v="20"/>
    <x v="2"/>
    <x v="0"/>
    <s v="USD"/>
    <n v="1469980800"/>
    <x v="597"/>
    <b v="0"/>
    <n v="2"/>
    <b v="0"/>
    <s v="technology/web"/>
    <n v="2.6666666666666666E-3"/>
    <n v="10"/>
    <x v="2"/>
    <x v="7"/>
  </r>
  <r>
    <n v="598"/>
    <s v="Goals not creeds"/>
    <s v="This is a project to create a crowd-funding site for Urantia Book readers worldwide."/>
    <x v="30"/>
    <n v="850"/>
    <x v="2"/>
    <x v="0"/>
    <s v="USD"/>
    <n v="1417737781"/>
    <x v="598"/>
    <b v="0"/>
    <n v="7"/>
    <b v="0"/>
    <s v="technology/web"/>
    <n v="0.34"/>
    <n v="121.42857142857143"/>
    <x v="2"/>
    <x v="7"/>
  </r>
  <r>
    <n v="599"/>
    <s v="Mail 4 Jail"/>
    <s v="We send care packages to incarcerated individuals throughout the country that include specific items hand picked by the sender."/>
    <x v="63"/>
    <n v="31"/>
    <x v="2"/>
    <x v="0"/>
    <s v="USD"/>
    <n v="1425827760"/>
    <x v="599"/>
    <b v="0"/>
    <n v="2"/>
    <b v="0"/>
    <s v="technology/web"/>
    <n v="6.2E-4"/>
    <n v="15.5"/>
    <x v="2"/>
    <x v="7"/>
  </r>
  <r>
    <n v="600"/>
    <s v="Anaheim California here we come but we need your help."/>
    <s v="Science Technology Engineering and Math + youth = a brighter tomorrow."/>
    <x v="10"/>
    <n v="100"/>
    <x v="1"/>
    <x v="0"/>
    <s v="USD"/>
    <n v="1431198562"/>
    <x v="600"/>
    <b v="0"/>
    <n v="1"/>
    <b v="0"/>
    <s v="technology/web"/>
    <n v="0.02"/>
    <n v="100"/>
    <x v="2"/>
    <x v="7"/>
  </r>
  <r>
    <n v="601"/>
    <s v="Privster.net - Privacy anywhere, whenever for free."/>
    <s v="In today's day and age every website tracks your IP Address and information, it's time to keep your information private and secure."/>
    <x v="3"/>
    <n v="140"/>
    <x v="1"/>
    <x v="5"/>
    <s v="CAD"/>
    <n v="1419626139"/>
    <x v="601"/>
    <b v="0"/>
    <n v="6"/>
    <b v="0"/>
    <s v="technology/web"/>
    <n v="1.4E-2"/>
    <n v="23.333333333333332"/>
    <x v="2"/>
    <x v="7"/>
  </r>
  <r>
    <n v="602"/>
    <s v="EZDoctor Reports a &quot;CarFax&quot; type report on Doctors."/>
    <s v="A &quot;CarFax&quot; type of report for Doctors. We have the right to make informed decisions about who we choose to be our doctor!"/>
    <x v="54"/>
    <n v="0"/>
    <x v="1"/>
    <x v="0"/>
    <s v="USD"/>
    <n v="1434654215"/>
    <x v="602"/>
    <b v="0"/>
    <n v="0"/>
    <b v="0"/>
    <s v="technology/web"/>
    <n v="0"/>
    <e v="#DIV/0!"/>
    <x v="2"/>
    <x v="7"/>
  </r>
  <r>
    <n v="603"/>
    <s v="Randompics.net - Make It Fan Owned And Updated! (Canceled)"/>
    <s v="The admin for Randompics has announced they will be shutting down. I want to run, and improve, this great site!"/>
    <x v="36"/>
    <n v="590.02"/>
    <x v="1"/>
    <x v="0"/>
    <s v="USD"/>
    <n v="1408029623"/>
    <x v="603"/>
    <b v="0"/>
    <n v="13"/>
    <b v="0"/>
    <s v="technology/web"/>
    <n v="3.9334666666666664E-2"/>
    <n v="45.386153846153846"/>
    <x v="2"/>
    <x v="7"/>
  </r>
  <r>
    <n v="604"/>
    <s v="Don't Shoot the Messenger Chick (Canceled)"/>
    <s v="Bad news is our business. We deliver the news you don't want to and soften the blow with custom designed gifts and personalized verse."/>
    <x v="15"/>
    <n v="0"/>
    <x v="1"/>
    <x v="0"/>
    <s v="USD"/>
    <n v="1409187056"/>
    <x v="604"/>
    <b v="0"/>
    <n v="0"/>
    <b v="0"/>
    <s v="technology/web"/>
    <n v="0"/>
    <e v="#DIV/0!"/>
    <x v="2"/>
    <x v="7"/>
  </r>
  <r>
    <n v="605"/>
    <s v="Teach Your Parents iPad (Canceled)"/>
    <s v="An iPad support care package for your parents / seniors."/>
    <x v="10"/>
    <n v="131"/>
    <x v="1"/>
    <x v="0"/>
    <s v="USD"/>
    <n v="1440318908"/>
    <x v="605"/>
    <b v="0"/>
    <n v="8"/>
    <b v="0"/>
    <s v="technology/web"/>
    <n v="2.6200000000000001E-2"/>
    <n v="16.375"/>
    <x v="2"/>
    <x v="7"/>
  </r>
  <r>
    <n v="606"/>
    <s v="All in One Cloud Business Management - Extendix Panel"/>
    <s v="No more expensive, difficult and seperated packages for your business management. It's time for an All-in-One solution for your company"/>
    <x v="10"/>
    <n v="10"/>
    <x v="1"/>
    <x v="9"/>
    <s v="EUR"/>
    <n v="1432479600"/>
    <x v="606"/>
    <b v="0"/>
    <n v="1"/>
    <b v="0"/>
    <s v="technology/web"/>
    <n v="2E-3"/>
    <n v="10"/>
    <x v="2"/>
    <x v="7"/>
  </r>
  <r>
    <n v="607"/>
    <s v="An Online Music Venue Awaits (Canceled)"/>
    <s v="Gritty, upfront reality going the distance hard with a proven track record of insatiable artist. Broadcasted live on the Web."/>
    <x v="49"/>
    <n v="0"/>
    <x v="1"/>
    <x v="0"/>
    <s v="USD"/>
    <n v="1448225336"/>
    <x v="607"/>
    <b v="0"/>
    <n v="0"/>
    <b v="0"/>
    <s v="technology/web"/>
    <n v="0"/>
    <e v="#DIV/0!"/>
    <x v="2"/>
    <x v="7"/>
  </r>
  <r>
    <n v="608"/>
    <s v="Mise En Abyme Cloud Computers - PC inside a Website"/>
    <s v="A website that hosts virtual desktops. Simply log in and the cloud will enhance the power of your local computer or smart device"/>
    <x v="60"/>
    <n v="1461"/>
    <x v="1"/>
    <x v="0"/>
    <s v="USD"/>
    <n v="1434405980"/>
    <x v="608"/>
    <b v="0"/>
    <n v="5"/>
    <b v="0"/>
    <s v="technology/web"/>
    <n v="9.7400000000000004E-3"/>
    <n v="292.2"/>
    <x v="2"/>
    <x v="7"/>
  </r>
  <r>
    <n v="609"/>
    <s v="Swap Anything (Canceled)"/>
    <s v="Can we swap, please? - everybody's said it. I want to create a website that enables anybody to trade their items, without money hassle."/>
    <x v="153"/>
    <n v="5"/>
    <x v="1"/>
    <x v="1"/>
    <s v="GBP"/>
    <n v="1448761744"/>
    <x v="609"/>
    <b v="0"/>
    <n v="1"/>
    <b v="0"/>
    <s v="technology/web"/>
    <n v="6.41025641025641E-3"/>
    <n v="5"/>
    <x v="2"/>
    <x v="7"/>
  </r>
  <r>
    <n v="610"/>
    <s v="UniteChrist (Canceled)"/>
    <s v="We are creating a Christian social network to empower, educate, and connect Christians all over the world."/>
    <x v="154"/>
    <n v="0"/>
    <x v="1"/>
    <x v="0"/>
    <s v="USD"/>
    <n v="1429732586"/>
    <x v="610"/>
    <b v="0"/>
    <n v="0"/>
    <b v="0"/>
    <s v="technology/web"/>
    <n v="0"/>
    <e v="#DIV/0!"/>
    <x v="2"/>
    <x v="7"/>
  </r>
  <r>
    <n v="611"/>
    <s v="Securivente (Canceled)"/>
    <s v="Finie la peur de vendre ou acheter d'occasion Ã  un inconnu ! Colis ouverts, photographiÃ©s et testÃ©s. Paiements en ligne sÃ©curisÃ©s."/>
    <x v="58"/>
    <n v="0"/>
    <x v="1"/>
    <x v="6"/>
    <s v="EUR"/>
    <n v="1453210037"/>
    <x v="611"/>
    <b v="0"/>
    <n v="0"/>
    <b v="0"/>
    <s v="technology/web"/>
    <n v="0"/>
    <e v="#DIV/0!"/>
    <x v="2"/>
    <x v="7"/>
  </r>
  <r>
    <n v="612"/>
    <s v="Web Streaming 2.0 (Canceled)"/>
    <s v="A Fast and Reliable new Web platform to stream videos from Internet"/>
    <x v="3"/>
    <n v="0"/>
    <x v="1"/>
    <x v="13"/>
    <s v="EUR"/>
    <n v="1472777146"/>
    <x v="612"/>
    <b v="0"/>
    <n v="0"/>
    <b v="0"/>
    <s v="technology/web"/>
    <n v="0"/>
    <e v="#DIV/0!"/>
    <x v="2"/>
    <x v="7"/>
  </r>
  <r>
    <n v="613"/>
    <s v="storieChild: technology + art = your child's storybook"/>
    <s v="A storybook for your child in 15 minutes, exclusively through Kickstarter (pre-sales, not a donation) starting at $15 for a softcover."/>
    <x v="127"/>
    <n v="12818"/>
    <x v="1"/>
    <x v="0"/>
    <s v="USD"/>
    <n v="1443675540"/>
    <x v="613"/>
    <b v="0"/>
    <n v="121"/>
    <b v="0"/>
    <s v="technology/web"/>
    <n v="0.21363333333333334"/>
    <n v="105.93388429752066"/>
    <x v="2"/>
    <x v="7"/>
  </r>
  <r>
    <n v="614"/>
    <s v="Lets Reinvent Our Election Process (Canceled)"/>
    <s v="Something is wrong when your choices are between a &quot;giant douche and a turd sandwich.&quot;  So, lets make it better."/>
    <x v="3"/>
    <n v="0"/>
    <x v="1"/>
    <x v="0"/>
    <s v="USD"/>
    <n v="1466731740"/>
    <x v="614"/>
    <b v="0"/>
    <n v="0"/>
    <b v="0"/>
    <s v="technology/web"/>
    <n v="0"/>
    <e v="#DIV/0!"/>
    <x v="2"/>
    <x v="7"/>
  </r>
  <r>
    <n v="615"/>
    <s v="PixlDir.com - Simple and fast image hosting. (Canceled)"/>
    <s v="The aim of PixlDir is to deliver the most simple, and fast experience when it comes to uploading images to the web."/>
    <x v="155"/>
    <n v="0"/>
    <x v="1"/>
    <x v="4"/>
    <s v="NZD"/>
    <n v="1443149759"/>
    <x v="615"/>
    <b v="0"/>
    <n v="0"/>
    <b v="0"/>
    <s v="technology/web"/>
    <n v="0"/>
    <e v="#DIV/0!"/>
    <x v="2"/>
    <x v="7"/>
  </r>
  <r>
    <n v="616"/>
    <s v="S'time Soirees (Canceled)"/>
    <s v="Hormis la similitude envers d'autres rÃ©seaux socials, celui-ci vous permettra d'organiser / participer Ã  des soirÃ©es trÃ¨s facilement !"/>
    <x v="10"/>
    <n v="0"/>
    <x v="1"/>
    <x v="6"/>
    <s v="EUR"/>
    <n v="1488013307"/>
    <x v="616"/>
    <b v="0"/>
    <n v="0"/>
    <b v="0"/>
    <s v="technology/web"/>
    <n v="0"/>
    <e v="#DIV/0!"/>
    <x v="2"/>
    <x v="7"/>
  </r>
  <r>
    <n v="617"/>
    <s v="Get Affordable Website with Premium Hosting and Domain"/>
    <s v="At beSpider you can create and publish you websites within minutes. 100s of pre-build templates, free domain, free cloud base hosting."/>
    <x v="13"/>
    <n v="60"/>
    <x v="1"/>
    <x v="1"/>
    <s v="GBP"/>
    <n v="1431072843"/>
    <x v="617"/>
    <b v="0"/>
    <n v="3"/>
    <b v="0"/>
    <s v="technology/web"/>
    <n v="0.03"/>
    <n v="20"/>
    <x v="2"/>
    <x v="7"/>
  </r>
  <r>
    <n v="618"/>
    <s v="Y2Y Tutors (Canceled)"/>
    <s v="With the cost of education seemingly always on the rise, Y2Y aims to ensure that no student will be left behind through peer tutoring."/>
    <x v="44"/>
    <n v="0"/>
    <x v="1"/>
    <x v="0"/>
    <s v="USD"/>
    <n v="1449689203"/>
    <x v="618"/>
    <b v="0"/>
    <n v="0"/>
    <b v="0"/>
    <s v="technology/web"/>
    <n v="0"/>
    <e v="#DIV/0!"/>
    <x v="2"/>
    <x v="7"/>
  </r>
  <r>
    <n v="619"/>
    <s v="Big Data (Canceled)"/>
    <s v="Big Data Sets for researchers interested in improving the quality of life."/>
    <x v="156"/>
    <n v="1"/>
    <x v="1"/>
    <x v="0"/>
    <s v="USD"/>
    <n v="1416933390"/>
    <x v="619"/>
    <b v="0"/>
    <n v="1"/>
    <b v="0"/>
    <s v="technology/web"/>
    <n v="3.9999999999999998E-7"/>
    <n v="1"/>
    <x v="2"/>
    <x v="7"/>
  </r>
  <r>
    <n v="620"/>
    <s v="iShopGreen.ca - the green product marketplace (Canceled)"/>
    <s v="iShopGreen.ca is an online marketplace that connects consumers and suppliers with green products &amp; services"/>
    <x v="11"/>
    <n v="300"/>
    <x v="1"/>
    <x v="5"/>
    <s v="CAD"/>
    <n v="1408986738"/>
    <x v="620"/>
    <b v="0"/>
    <n v="1"/>
    <b v="0"/>
    <s v="technology/web"/>
    <n v="0.01"/>
    <n v="300"/>
    <x v="2"/>
    <x v="7"/>
  </r>
  <r>
    <n v="621"/>
    <s v="We CAN End Police Violence Against Our Dog's (Canceled)"/>
    <s v="Creating a web portal to train law enforcement departments on how to handle dogs and a directory and profile system for our dog's."/>
    <x v="31"/>
    <n v="261"/>
    <x v="1"/>
    <x v="0"/>
    <s v="USD"/>
    <n v="1467934937"/>
    <x v="621"/>
    <b v="0"/>
    <n v="3"/>
    <b v="0"/>
    <s v="technology/web"/>
    <n v="1.044E-2"/>
    <n v="87"/>
    <x v="2"/>
    <x v="7"/>
  </r>
  <r>
    <n v="622"/>
    <s v="The Animal Shelter Network website (Canceled)"/>
    <s v="The Animal Shelter Network is a free website for collaboration and communication between animal shelters, rescues and humane societies."/>
    <x v="12"/>
    <n v="341"/>
    <x v="1"/>
    <x v="0"/>
    <s v="USD"/>
    <n v="1467398138"/>
    <x v="622"/>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x v="96"/>
    <n v="0"/>
    <x v="1"/>
    <x v="2"/>
    <s v="AUD"/>
    <n v="1432771997"/>
    <x v="623"/>
    <b v="0"/>
    <n v="0"/>
    <b v="0"/>
    <s v="technology/web"/>
    <n v="0"/>
    <e v="#DIV/0!"/>
    <x v="2"/>
    <x v="7"/>
  </r>
  <r>
    <n v="624"/>
    <s v="NeedSomeLoven.com (Canceled)"/>
    <s v="I am designing a fun, high tech dating website, with over 25 cool features. It is innovate as well as user friendly."/>
    <x v="10"/>
    <n v="0"/>
    <x v="1"/>
    <x v="0"/>
    <s v="USD"/>
    <n v="1431647041"/>
    <x v="624"/>
    <b v="0"/>
    <n v="0"/>
    <b v="0"/>
    <s v="technology/web"/>
    <n v="0"/>
    <e v="#DIV/0!"/>
    <x v="2"/>
    <x v="7"/>
  </r>
  <r>
    <n v="625"/>
    <s v="SkyRooms.io Virtual Offices (Canceled)"/>
    <s v="SkyRooms.IO is a social network for business people that actually equips them to do work together. Resume, video conferencing and PM."/>
    <x v="31"/>
    <n v="0"/>
    <x v="1"/>
    <x v="5"/>
    <s v="CAD"/>
    <n v="1490560177"/>
    <x v="625"/>
    <b v="0"/>
    <n v="0"/>
    <b v="0"/>
    <s v="technology/web"/>
    <n v="0"/>
    <e v="#DIV/0!"/>
    <x v="2"/>
    <x v="7"/>
  </r>
  <r>
    <n v="626"/>
    <s v="The Story of Life - Writing tomorrow's history today"/>
    <s v="TSOLife is a revolutionary digital platform that allows users to record a personalized legacy to leave behind for future generations."/>
    <x v="31"/>
    <n v="4345"/>
    <x v="1"/>
    <x v="0"/>
    <s v="USD"/>
    <n v="1439644920"/>
    <x v="626"/>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x v="157"/>
    <n v="90"/>
    <x v="1"/>
    <x v="11"/>
    <s v="SEK"/>
    <n v="1457996400"/>
    <x v="627"/>
    <b v="0"/>
    <n v="1"/>
    <b v="0"/>
    <s v="technology/web"/>
    <n v="2.0000000000000001E-4"/>
    <n v="90"/>
    <x v="2"/>
    <x v="7"/>
  </r>
  <r>
    <n v="628"/>
    <s v="Website for Firearms Education &amp; Sale of Accessories"/>
    <s v="Funding of website design &amp; materials for education about firearms, firearm safety &amp; firearm related apparel"/>
    <x v="10"/>
    <n v="0"/>
    <x v="1"/>
    <x v="0"/>
    <s v="USD"/>
    <n v="1405269457"/>
    <x v="628"/>
    <b v="0"/>
    <n v="0"/>
    <b v="0"/>
    <s v="technology/web"/>
    <n v="0"/>
    <e v="#DIV/0!"/>
    <x v="2"/>
    <x v="7"/>
  </r>
  <r>
    <n v="629"/>
    <s v="Smidlink Fun Ids.....search an Id, then message for free!"/>
    <s v="Global Ids you create for yourself, then the world can connect to you via free online msgs (for Reuniting Lost Property, Dating &amp; more)"/>
    <x v="61"/>
    <n v="350"/>
    <x v="1"/>
    <x v="2"/>
    <s v="AUD"/>
    <n v="1463239108"/>
    <x v="629"/>
    <b v="0"/>
    <n v="3"/>
    <b v="0"/>
    <s v="technology/web"/>
    <n v="1.75E-3"/>
    <n v="116.66666666666667"/>
    <x v="2"/>
    <x v="7"/>
  </r>
  <r>
    <n v="630"/>
    <s v="Ecosteader (Canceled)"/>
    <s v="Land development network for an eco-conscious collective. Community portal features ideas on lean design, green building, urban ecology"/>
    <x v="158"/>
    <n v="10"/>
    <x v="1"/>
    <x v="0"/>
    <s v="USD"/>
    <n v="1441516200"/>
    <x v="630"/>
    <b v="0"/>
    <n v="1"/>
    <b v="0"/>
    <s v="technology/web"/>
    <n v="8.3340278356529708E-4"/>
    <n v="10"/>
    <x v="2"/>
    <x v="7"/>
  </r>
  <r>
    <n v="631"/>
    <s v="Brevity: A Powerful Online Publishing Software! (Canceled)"/>
    <s v="A Powerful Multimedia-Rich Software that aims at making online publishing very simple."/>
    <x v="63"/>
    <n v="690"/>
    <x v="1"/>
    <x v="5"/>
    <s v="CAD"/>
    <n v="1464460329"/>
    <x v="631"/>
    <b v="0"/>
    <n v="9"/>
    <b v="0"/>
    <s v="technology/web"/>
    <n v="1.38E-2"/>
    <n v="76.666666666666671"/>
    <x v="2"/>
    <x v="7"/>
  </r>
  <r>
    <n v="632"/>
    <s v="UniWherse.com - Bring students future (Canceled)"/>
    <s v="Our goal is to create a system, students can find universities that best match their interests."/>
    <x v="22"/>
    <n v="0"/>
    <x v="1"/>
    <x v="9"/>
    <s v="EUR"/>
    <n v="1448470165"/>
    <x v="632"/>
    <b v="0"/>
    <n v="0"/>
    <b v="0"/>
    <s v="technology/web"/>
    <n v="0"/>
    <e v="#DIV/0!"/>
    <x v="2"/>
    <x v="7"/>
  </r>
  <r>
    <n v="633"/>
    <s v="Uivo-fast,secure emergency contact system for your property"/>
    <s v="Uivo lets police and fire department personnel quickly contact you in the event of an emergency involving your property."/>
    <x v="3"/>
    <n v="1245"/>
    <x v="1"/>
    <x v="0"/>
    <s v="USD"/>
    <n v="1466204400"/>
    <x v="633"/>
    <b v="0"/>
    <n v="25"/>
    <b v="0"/>
    <s v="technology/web"/>
    <n v="0.1245"/>
    <n v="49.8"/>
    <x v="2"/>
    <x v="7"/>
  </r>
  <r>
    <n v="634"/>
    <s v="pitchtograndma (Canceled)"/>
    <s v="We help companies to explain what they do in simple, grandma-would-understand terms."/>
    <x v="10"/>
    <n v="1"/>
    <x v="1"/>
    <x v="0"/>
    <s v="USD"/>
    <n v="1424989029"/>
    <x v="634"/>
    <b v="0"/>
    <n v="1"/>
    <b v="0"/>
    <s v="technology/web"/>
    <n v="2.0000000000000001E-4"/>
    <n v="1"/>
    <x v="2"/>
    <x v="7"/>
  </r>
  <r>
    <n v="635"/>
    <s v="Pleero, A Technology Team Building Website (Canceled)"/>
    <s v="Network used for building technology development teams."/>
    <x v="31"/>
    <n v="2"/>
    <x v="1"/>
    <x v="0"/>
    <s v="USD"/>
    <n v="1428804762"/>
    <x v="635"/>
    <b v="0"/>
    <n v="1"/>
    <b v="0"/>
    <s v="technology/web"/>
    <n v="8.0000000000000007E-5"/>
    <n v="2"/>
    <x v="2"/>
    <x v="7"/>
  </r>
  <r>
    <n v="636"/>
    <s v="Keto Advice (Canceled)"/>
    <s v="With no central location for keto knowledge, keto advice will be a community run knowledge base."/>
    <x v="13"/>
    <n v="4"/>
    <x v="1"/>
    <x v="1"/>
    <s v="GBP"/>
    <n v="1433587620"/>
    <x v="636"/>
    <b v="0"/>
    <n v="1"/>
    <b v="0"/>
    <s v="technology/web"/>
    <n v="2E-3"/>
    <n v="4"/>
    <x v="2"/>
    <x v="7"/>
  </r>
  <r>
    <n v="637"/>
    <s v="Unique online start up, Art and Technology together (Canceled)"/>
    <s v="It will enable deprived children to make artistic work for selling online/illustrating their work in our exhibitions around the world."/>
    <x v="57"/>
    <n v="0"/>
    <x v="1"/>
    <x v="1"/>
    <s v="GBP"/>
    <n v="1488063840"/>
    <x v="637"/>
    <b v="0"/>
    <n v="0"/>
    <b v="0"/>
    <s v="technology/web"/>
    <n v="0"/>
    <e v="#DIV/0!"/>
    <x v="2"/>
    <x v="7"/>
  </r>
  <r>
    <n v="638"/>
    <s v="W (Canceled)"/>
    <s v="O0"/>
    <x v="61"/>
    <n v="18"/>
    <x v="1"/>
    <x v="12"/>
    <s v="EUR"/>
    <n v="1490447662"/>
    <x v="638"/>
    <b v="0"/>
    <n v="6"/>
    <b v="0"/>
    <s v="technology/web"/>
    <n v="9.0000000000000006E-5"/>
    <n v="3"/>
    <x v="2"/>
    <x v="7"/>
  </r>
  <r>
    <n v="639"/>
    <s v="Kids Educational Social Media Site (Canceled)"/>
    <s v="Development of a Safe and Educational Social Media site for kids."/>
    <x v="80"/>
    <n v="1"/>
    <x v="1"/>
    <x v="0"/>
    <s v="USD"/>
    <n v="1413208795"/>
    <x v="639"/>
    <b v="0"/>
    <n v="1"/>
    <b v="0"/>
    <s v="technology/web"/>
    <n v="9.9999999999999995E-7"/>
    <n v="1"/>
    <x v="2"/>
    <x v="7"/>
  </r>
  <r>
    <n v="640"/>
    <s v="Carbon mini bikes / race / MTB / FAT ~ Carbon tow placement"/>
    <s v="Mountain, fat and race bikes made from high grade aero carbon fibers by tow placement and tow folding technology (no fibres cutting)."/>
    <x v="159"/>
    <n v="101"/>
    <x v="0"/>
    <x v="6"/>
    <s v="EUR"/>
    <n v="1480028400"/>
    <x v="640"/>
    <b v="0"/>
    <n v="2"/>
    <b v="1"/>
    <s v="technology/wearables"/>
    <n v="1.4428571428571428"/>
    <n v="50.5"/>
    <x v="2"/>
    <x v="8"/>
  </r>
  <r>
    <n v="641"/>
    <s v="Help fund research of dual action compression breast pump"/>
    <s v="Innovative new compression-based breast pump gives mothers unprecedented freedom, enabling efficient and discreet pumping"/>
    <x v="79"/>
    <n v="47665"/>
    <x v="0"/>
    <x v="0"/>
    <s v="USD"/>
    <n v="1439473248"/>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x v="22"/>
    <n v="292097"/>
    <x v="0"/>
    <x v="12"/>
    <s v="EUR"/>
    <n v="1439998674"/>
    <x v="642"/>
    <b v="0"/>
    <n v="2174"/>
    <b v="1"/>
    <s v="technology/wearables"/>
    <n v="14.604850000000001"/>
    <n v="134.3592456301748"/>
    <x v="2"/>
    <x v="8"/>
  </r>
  <r>
    <n v="643"/>
    <s v="Phone Silks - The best way to carry your smart phone!"/>
    <s v="Stylish new phone carrier allows instant access to your smart phone while freeing up your hands."/>
    <x v="31"/>
    <n v="26452"/>
    <x v="0"/>
    <x v="0"/>
    <s v="USD"/>
    <n v="1433085875"/>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x v="31"/>
    <n v="75029.48"/>
    <x v="0"/>
    <x v="0"/>
    <s v="USD"/>
    <n v="1414544400"/>
    <x v="644"/>
    <b v="0"/>
    <n v="1021"/>
    <b v="1"/>
    <s v="technology/wearables"/>
    <n v="3.0011791999999997"/>
    <n v="73.486268364348675"/>
    <x v="2"/>
    <x v="8"/>
  </r>
  <r>
    <n v="645"/>
    <s v="Carbon Fiber Collar Stays"/>
    <s v="Ever wanted to own something made out of carbon fiber? Now you can!"/>
    <x v="13"/>
    <n v="5574"/>
    <x v="0"/>
    <x v="0"/>
    <s v="USD"/>
    <n v="1470962274"/>
    <x v="645"/>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x v="134"/>
    <n v="1055.01"/>
    <x v="0"/>
    <x v="0"/>
    <s v="USD"/>
    <n v="1407788867"/>
    <x v="646"/>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x v="13"/>
    <n v="2141"/>
    <x v="0"/>
    <x v="5"/>
    <s v="CAD"/>
    <n v="1458235549"/>
    <x v="647"/>
    <b v="0"/>
    <n v="17"/>
    <b v="1"/>
    <s v="technology/wearables"/>
    <n v="1.0705"/>
    <n v="125.94117647058823"/>
    <x v="2"/>
    <x v="8"/>
  </r>
  <r>
    <n v="648"/>
    <s v="Audio Jacket"/>
    <s v="Get ready for the next product that you canâ€™t live without"/>
    <x v="19"/>
    <n v="44388"/>
    <x v="0"/>
    <x v="0"/>
    <s v="USD"/>
    <n v="1413304708"/>
    <x v="648"/>
    <b v="0"/>
    <n v="27"/>
    <b v="1"/>
    <s v="technology/wearables"/>
    <n v="1.2682285714285715"/>
    <n v="1644"/>
    <x v="2"/>
    <x v="8"/>
  </r>
  <r>
    <n v="649"/>
    <s v="VIVO Solar Bag"/>
    <s v="A backpack with a built in solar panel to charge any USB device. Includes removable battery pack, USB cable, and 7 different adapters!"/>
    <x v="30"/>
    <n v="3499"/>
    <x v="0"/>
    <x v="0"/>
    <s v="USD"/>
    <n v="1410904413"/>
    <x v="649"/>
    <b v="0"/>
    <n v="82"/>
    <b v="1"/>
    <s v="technology/wearables"/>
    <n v="1.3996"/>
    <n v="42.670731707317074"/>
    <x v="2"/>
    <x v="8"/>
  </r>
  <r>
    <n v="650"/>
    <s v="Jake Lazarow's Eagle Project"/>
    <s v="This project is designed to obtain flash drive bracelets with a child's information on it for parents to wear in case of emergencies"/>
    <x v="15"/>
    <n v="1686"/>
    <x v="0"/>
    <x v="0"/>
    <s v="USD"/>
    <n v="1418953984"/>
    <x v="650"/>
    <b v="0"/>
    <n v="48"/>
    <b v="1"/>
    <s v="technology/wearables"/>
    <n v="1.1240000000000001"/>
    <n v="35.125"/>
    <x v="2"/>
    <x v="8"/>
  </r>
  <r>
    <n v="651"/>
    <s v="Pacha's Pajamas: Award-Winning Healthy Kids Entertainment!"/>
    <s v="Pacha's Pajamas is an epic story told through books, music, videos and now augmented PJs that's uplifting kids everywhere!"/>
    <x v="31"/>
    <n v="25132"/>
    <x v="0"/>
    <x v="0"/>
    <s v="USD"/>
    <n v="1418430311"/>
    <x v="651"/>
    <b v="0"/>
    <n v="105"/>
    <b v="1"/>
    <s v="technology/wearables"/>
    <n v="1.00528"/>
    <n v="239.35238095238094"/>
    <x v="2"/>
    <x v="8"/>
  </r>
  <r>
    <n v="652"/>
    <s v="The Zossom Phone Case"/>
    <s v="Zossom is a smart phone case with a strap. Forget the days of shattered screens and scratches. The Zossom case keeps your phone safe."/>
    <x v="9"/>
    <n v="3014"/>
    <x v="0"/>
    <x v="0"/>
    <s v="USD"/>
    <n v="1480613650"/>
    <x v="652"/>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x v="96"/>
    <n v="106084.5"/>
    <x v="0"/>
    <x v="0"/>
    <s v="USD"/>
    <n v="1440082240"/>
    <x v="653"/>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x v="14"/>
    <n v="32075"/>
    <x v="0"/>
    <x v="0"/>
    <s v="USD"/>
    <n v="1436396313"/>
    <x v="654"/>
    <b v="0"/>
    <n v="1013"/>
    <b v="1"/>
    <s v="technology/wearables"/>
    <n v="2.6729166666666666"/>
    <n v="31.663376110562684"/>
    <x v="2"/>
    <x v="8"/>
  </r>
  <r>
    <n v="655"/>
    <s v="Spark: The Watch That Keeps You Awake"/>
    <s v="Meet Spark: The friendly companion that helps you stay awake during the day. Re-released with new features!"/>
    <x v="6"/>
    <n v="11751"/>
    <x v="0"/>
    <x v="0"/>
    <s v="USD"/>
    <n v="142619751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x v="10"/>
    <n v="10678"/>
    <x v="0"/>
    <x v="0"/>
    <s v="USD"/>
    <n v="1460917119"/>
    <x v="656"/>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x v="36"/>
    <n v="18855"/>
    <x v="0"/>
    <x v="0"/>
    <s v="USD"/>
    <n v="1450901872"/>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x v="160"/>
    <n v="30177"/>
    <x v="0"/>
    <x v="0"/>
    <s v="USD"/>
    <n v="1437933600"/>
    <x v="658"/>
    <b v="0"/>
    <n v="276"/>
    <b v="1"/>
    <s v="technology/wearables"/>
    <n v="1.0446206037108834"/>
    <n v="109.33695652173913"/>
    <x v="2"/>
    <x v="8"/>
  </r>
  <r>
    <n v="659"/>
    <s v="Lulu Watch Designs - Apple Watch"/>
    <s v="Sync up your lifestyle"/>
    <x v="9"/>
    <n v="3017"/>
    <x v="0"/>
    <x v="0"/>
    <s v="USD"/>
    <n v="1440339295"/>
    <x v="659"/>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x v="63"/>
    <n v="1529"/>
    <x v="2"/>
    <x v="0"/>
    <s v="USD"/>
    <n v="1415558879"/>
    <x v="660"/>
    <b v="0"/>
    <n v="18"/>
    <b v="0"/>
    <s v="technology/wearables"/>
    <n v="3.058E-2"/>
    <n v="84.944444444444443"/>
    <x v="2"/>
    <x v="8"/>
  </r>
  <r>
    <n v="661"/>
    <s v="AirString"/>
    <s v="AirString keeps your AirPods from getting lost by keeping the pair together with a  durable and premium quality string."/>
    <x v="3"/>
    <n v="95"/>
    <x v="2"/>
    <x v="0"/>
    <s v="USD"/>
    <n v="1477236559"/>
    <x v="661"/>
    <b v="0"/>
    <n v="9"/>
    <b v="0"/>
    <s v="technology/wearables"/>
    <n v="9.4999999999999998E-3"/>
    <n v="10.555555555555555"/>
    <x v="2"/>
    <x v="8"/>
  </r>
  <r>
    <n v="662"/>
    <s v="LW - the cool luminescent band with a watch"/>
    <s v="A stylish, durable safety light band on your wrist or ankle holds a watch or another modular accessory."/>
    <x v="130"/>
    <n v="156"/>
    <x v="2"/>
    <x v="0"/>
    <s v="USD"/>
    <n v="1421404247"/>
    <x v="662"/>
    <b v="0"/>
    <n v="4"/>
    <b v="0"/>
    <s v="technology/wearables"/>
    <n v="4.0000000000000001E-3"/>
    <n v="39"/>
    <x v="2"/>
    <x v="8"/>
  </r>
  <r>
    <n v="663"/>
    <s v="MouseFighter invisible AIR mouse"/>
    <s v="Imagine a mouse that automatically moves your pointer to where your head is facing. Its an air mouse hidden inside a standard headset."/>
    <x v="61"/>
    <n v="700"/>
    <x v="2"/>
    <x v="8"/>
    <s v="DKK"/>
    <n v="1437250456"/>
    <x v="663"/>
    <b v="0"/>
    <n v="7"/>
    <b v="0"/>
    <s v="technology/wearables"/>
    <n v="3.5000000000000001E-3"/>
    <n v="100"/>
    <x v="2"/>
    <x v="8"/>
  </r>
  <r>
    <n v="664"/>
    <s v="Oregon Babyâ„¢ Diapers"/>
    <s v="Save Oregon Babyâ„¢ Diapers, a handmade business, run by awesome moms in Southern Oregon, from permanently closing!"/>
    <x v="14"/>
    <n v="904"/>
    <x v="2"/>
    <x v="0"/>
    <s v="USD"/>
    <n v="1428940775"/>
    <x v="664"/>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x v="3"/>
    <n v="1864"/>
    <x v="2"/>
    <x v="0"/>
    <s v="USD"/>
    <n v="1484327061"/>
    <x v="665"/>
    <b v="0"/>
    <n v="12"/>
    <b v="0"/>
    <s v="technology/wearables"/>
    <n v="0.18640000000000001"/>
    <n v="155.33333333333334"/>
    <x v="2"/>
    <x v="8"/>
  </r>
  <r>
    <n v="666"/>
    <s v="Ducky Diapers"/>
    <s v="Have you ever dreamed of having a pet duckling, but concerned about all the pooping, here is a a solution to help solve that issue."/>
    <x v="61"/>
    <n v="8"/>
    <x v="2"/>
    <x v="0"/>
    <s v="USD"/>
    <n v="1408305498"/>
    <x v="666"/>
    <b v="0"/>
    <n v="4"/>
    <b v="0"/>
    <s v="technology/wearables"/>
    <n v="4.0000000000000003E-5"/>
    <n v="2"/>
    <x v="2"/>
    <x v="8"/>
  </r>
  <r>
    <n v="667"/>
    <s v="Ubivade - Vibrating navigation belt"/>
    <s v="The first navigation system, usable by each means of transport, that will take you wherever you want without thinking about the route."/>
    <x v="63"/>
    <n v="5010"/>
    <x v="2"/>
    <x v="13"/>
    <s v="EUR"/>
    <n v="1477731463"/>
    <x v="667"/>
    <b v="0"/>
    <n v="28"/>
    <b v="0"/>
    <s v="technology/wearables"/>
    <n v="0.1002"/>
    <n v="178.92857142857142"/>
    <x v="2"/>
    <x v="8"/>
  </r>
  <r>
    <n v="668"/>
    <s v="Iplace itâ„¢ : The Phone Holding RFID Blocking Card Holder"/>
    <s v="A card holding companion to your phone that acts as a placing device for all your devices.  Grips to any material too."/>
    <x v="36"/>
    <n v="684"/>
    <x v="2"/>
    <x v="0"/>
    <s v="USD"/>
    <n v="1431374222"/>
    <x v="668"/>
    <b v="0"/>
    <n v="25"/>
    <b v="0"/>
    <s v="technology/wearables"/>
    <n v="4.5600000000000002E-2"/>
    <n v="27.36"/>
    <x v="2"/>
    <x v="8"/>
  </r>
  <r>
    <n v="669"/>
    <s v="Christian DiLusso Watches"/>
    <s v="Beautiful automatic watches, made for every moment._x000a_Sports, business, casual.....it fits every moment of your life."/>
    <x v="61"/>
    <n v="43015"/>
    <x v="2"/>
    <x v="11"/>
    <s v="SEK"/>
    <n v="1467817258"/>
    <x v="669"/>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x v="161"/>
    <n v="26349"/>
    <x v="2"/>
    <x v="13"/>
    <s v="EUR"/>
    <n v="1466323800"/>
    <x v="67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x v="11"/>
    <n v="11828"/>
    <x v="2"/>
    <x v="0"/>
    <s v="USD"/>
    <n v="1421208000"/>
    <x v="671"/>
    <b v="0"/>
    <n v="15"/>
    <b v="0"/>
    <s v="technology/wearables"/>
    <n v="0.39426666666666665"/>
    <n v="788.5333333333333"/>
    <x v="2"/>
    <x v="8"/>
  </r>
  <r>
    <n v="672"/>
    <s v="youWare  |  A digital ID for the real world"/>
    <s v="Fashion accessories used to instantly link with people you meet and exchange contact info, money, documents, media and so much more."/>
    <x v="63"/>
    <n v="10814"/>
    <x v="2"/>
    <x v="0"/>
    <s v="USD"/>
    <n v="1420088340"/>
    <x v="672"/>
    <b v="0"/>
    <n v="215"/>
    <b v="0"/>
    <s v="technology/wearables"/>
    <n v="0.21628"/>
    <n v="50.29767441860465"/>
    <x v="2"/>
    <x v="8"/>
  </r>
  <r>
    <n v="673"/>
    <s v="HORIZON: LIFE ENHANCED GLASSWARE"/>
    <s v="Will assist the deaf to have better communication and safety through the use of LCD glassware with audio &amp; sensory components."/>
    <x v="57"/>
    <n v="205"/>
    <x v="2"/>
    <x v="0"/>
    <s v="USD"/>
    <n v="1409602217"/>
    <x v="673"/>
    <b v="0"/>
    <n v="3"/>
    <b v="0"/>
    <s v="technology/wearables"/>
    <n v="2.0500000000000002E-3"/>
    <n v="68.333333333333329"/>
    <x v="2"/>
    <x v="8"/>
  </r>
  <r>
    <n v="674"/>
    <s v="Something To Wear For Hearing Sounds By Feeling Vibrations"/>
    <s v="Listen to sounds by feeling an array of vibrational patterns against your body."/>
    <x v="63"/>
    <n v="15"/>
    <x v="2"/>
    <x v="0"/>
    <s v="USD"/>
    <n v="1407811627"/>
    <x v="674"/>
    <b v="0"/>
    <n v="2"/>
    <b v="0"/>
    <s v="technology/wearables"/>
    <n v="2.9999999999999997E-4"/>
    <n v="7.5"/>
    <x v="2"/>
    <x v="8"/>
  </r>
  <r>
    <n v="675"/>
    <s v="How to Make Innovative Apple Watch Apps with WatchKit"/>
    <s v="24+ hour online class in WatchKit development from an expert iOS developer and instructor via unconventional, innovative projects."/>
    <x v="12"/>
    <n v="891"/>
    <x v="2"/>
    <x v="0"/>
    <s v="USD"/>
    <n v="1420095540"/>
    <x v="675"/>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x v="57"/>
    <n v="1471"/>
    <x v="2"/>
    <x v="5"/>
    <s v="CAD"/>
    <n v="1423333581"/>
    <x v="676"/>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x v="63"/>
    <n v="12792"/>
    <x v="2"/>
    <x v="13"/>
    <s v="EUR"/>
    <n v="1467106895"/>
    <x v="677"/>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x v="88"/>
    <n v="1108"/>
    <x v="2"/>
    <x v="0"/>
    <s v="USD"/>
    <n v="1463821338"/>
    <x v="678"/>
    <b v="0"/>
    <n v="17"/>
    <b v="0"/>
    <s v="technology/wearables"/>
    <n v="3.8206896551724136E-2"/>
    <n v="65.17647058823529"/>
    <x v="2"/>
    <x v="8"/>
  </r>
  <r>
    <n v="679"/>
    <s v="Monolith Posture Coach"/>
    <s v="World's first bio-feedback posture device for your entire back. Trains back, neck, thoracic &amp; ab segments by using only 30 min/day."/>
    <x v="162"/>
    <n v="8827"/>
    <x v="2"/>
    <x v="0"/>
    <s v="USD"/>
    <n v="1472920909"/>
    <x v="67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x v="96"/>
    <n v="19434"/>
    <x v="2"/>
    <x v="0"/>
    <s v="USD"/>
    <n v="1410955331"/>
    <x v="680"/>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x v="30"/>
    <n v="1"/>
    <x v="2"/>
    <x v="0"/>
    <s v="USD"/>
    <n v="1477509604"/>
    <x v="681"/>
    <b v="0"/>
    <n v="1"/>
    <b v="0"/>
    <s v="technology/wearables"/>
    <n v="4.0000000000000002E-4"/>
    <n v="1"/>
    <x v="2"/>
    <x v="8"/>
  </r>
  <r>
    <n v="682"/>
    <s v="Deception Belt"/>
    <s v="The Deception Belt is an innovative belt with app capability, designed to assist any user gain control over their appetite."/>
    <x v="63"/>
    <n v="53"/>
    <x v="2"/>
    <x v="0"/>
    <s v="USD"/>
    <n v="1489512122"/>
    <x v="682"/>
    <b v="0"/>
    <n v="4"/>
    <b v="0"/>
    <s v="technology/wearables"/>
    <n v="1.06E-3"/>
    <n v="13.25"/>
    <x v="2"/>
    <x v="8"/>
  </r>
  <r>
    <n v="683"/>
    <s v="Mist Buddy Hydration/Misting Backpack"/>
    <s v="Mist Buddy is a remote controlled misting system, powered by a rechargeable battery with misting/sipping tip for complete coolness."/>
    <x v="19"/>
    <n v="298"/>
    <x v="2"/>
    <x v="0"/>
    <s v="USD"/>
    <n v="1477949764"/>
    <x v="683"/>
    <b v="0"/>
    <n v="3"/>
    <b v="0"/>
    <s v="technology/wearables"/>
    <n v="8.5142857142857138E-3"/>
    <n v="99.333333333333329"/>
    <x v="2"/>
    <x v="8"/>
  </r>
  <r>
    <n v="684"/>
    <s v="Arcus Motion Analyzer | The Versatile Smart Ring"/>
    <s v="Arcus gives your fingers super powers."/>
    <x v="163"/>
    <n v="23948"/>
    <x v="2"/>
    <x v="0"/>
    <s v="USD"/>
    <n v="1406257200"/>
    <x v="684"/>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x v="13"/>
    <n v="553"/>
    <x v="2"/>
    <x v="0"/>
    <s v="USD"/>
    <n v="1421095672"/>
    <x v="685"/>
    <b v="0"/>
    <n v="10"/>
    <b v="0"/>
    <s v="technology/wearables"/>
    <n v="0.27650000000000002"/>
    <n v="55.3"/>
    <x v="2"/>
    <x v="8"/>
  </r>
  <r>
    <n v="686"/>
    <s v="Vivi di Cuore - Heart Rate Watch"/>
    <s v="La tua giornata sportiva monitorata nel tuo polso??!!!_x000a_Rendiamolo possibile... VIVI DI CUORE --- All MADE in ITALY"/>
    <x v="69"/>
    <n v="0"/>
    <x v="2"/>
    <x v="13"/>
    <s v="EUR"/>
    <n v="1438618170"/>
    <x v="686"/>
    <b v="0"/>
    <n v="0"/>
    <b v="0"/>
    <s v="technology/wearables"/>
    <n v="0"/>
    <e v="#DIV/0!"/>
    <x v="2"/>
    <x v="8"/>
  </r>
  <r>
    <n v="687"/>
    <s v="Power Go: Cargador Solar para Dispositivos MÃ³viles"/>
    <s v="Power Go es una linea de cargadores solares para dispositivos mÃ³viles, amigables con el medio ambiente y de bajo costo."/>
    <x v="57"/>
    <n v="3550"/>
    <x v="2"/>
    <x v="14"/>
    <s v="MXN"/>
    <n v="1486317653"/>
    <x v="687"/>
    <b v="0"/>
    <n v="6"/>
    <b v="0"/>
    <s v="technology/wearables"/>
    <n v="3.5499999999999997E-2"/>
    <n v="591.66666666666663"/>
    <x v="2"/>
    <x v="8"/>
  </r>
  <r>
    <n v="688"/>
    <s v="The Most Advanced Dress Shirt- EVER!!"/>
    <s v="Removable collars and cuffs along with hidden underarm designs that prevent embarrassing and stubborn stains. What does YOUR shirt do?"/>
    <x v="22"/>
    <n v="14598"/>
    <x v="2"/>
    <x v="0"/>
    <s v="USD"/>
    <n v="1444876253"/>
    <x v="688"/>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x v="61"/>
    <n v="115297.5"/>
    <x v="2"/>
    <x v="0"/>
    <s v="USD"/>
    <n v="1481173140"/>
    <x v="689"/>
    <b v="0"/>
    <n v="336"/>
    <b v="0"/>
    <s v="technology/wearables"/>
    <n v="0.57648750000000004"/>
    <n v="343.14732142857144"/>
    <x v="2"/>
    <x v="8"/>
  </r>
  <r>
    <n v="690"/>
    <s v="BLOXSHIELD"/>
    <s v="A radiation shield for your fitness tracker, smartwatch or other wearable smart device"/>
    <x v="22"/>
    <n v="2468"/>
    <x v="2"/>
    <x v="0"/>
    <s v="USD"/>
    <n v="1473400800"/>
    <x v="690"/>
    <b v="0"/>
    <n v="34"/>
    <b v="0"/>
    <s v="technology/wearables"/>
    <n v="0.1234"/>
    <n v="72.588235294117652"/>
    <x v="2"/>
    <x v="8"/>
  </r>
  <r>
    <n v="691"/>
    <s v="ShapeCase - Colorful Apple Watch Bumpers"/>
    <s v="Personalizing your Apple Watch has never been easier. Ten different colors to match any lifestyle. Time is precious, protect it."/>
    <x v="63"/>
    <n v="260"/>
    <x v="2"/>
    <x v="0"/>
    <s v="USD"/>
    <n v="1435711246"/>
    <x v="691"/>
    <b v="0"/>
    <n v="10"/>
    <b v="0"/>
    <s v="technology/wearables"/>
    <n v="5.1999999999999998E-3"/>
    <n v="26"/>
    <x v="2"/>
    <x v="8"/>
  </r>
  <r>
    <n v="692"/>
    <s v="Signum Indicators by Brighter Indication"/>
    <s v="A revolutionary, cycling safety device is born! Signum indicators close the communication gap between cyclists and other road users."/>
    <x v="22"/>
    <n v="1306"/>
    <x v="2"/>
    <x v="1"/>
    <s v="GBP"/>
    <n v="1482397263"/>
    <x v="692"/>
    <b v="0"/>
    <n v="201"/>
    <b v="0"/>
    <s v="technology/wearables"/>
    <n v="6.5299999999999997E-2"/>
    <n v="6.4975124378109452"/>
    <x v="2"/>
    <x v="8"/>
  </r>
  <r>
    <n v="693"/>
    <s v="Prana: Wearable for Breathing and Posture"/>
    <s v="Prana is the first wearable combining breath and posture tracking to make your sitting time count."/>
    <x v="57"/>
    <n v="35338"/>
    <x v="2"/>
    <x v="0"/>
    <s v="USD"/>
    <n v="1430421827"/>
    <x v="693"/>
    <b v="0"/>
    <n v="296"/>
    <b v="0"/>
    <s v="technology/wearables"/>
    <n v="0.35338000000000003"/>
    <n v="119.38513513513513"/>
    <x v="2"/>
    <x v="8"/>
  </r>
  <r>
    <n v="694"/>
    <s v="Airlock bike helmet"/>
    <s v="You can control how much air enters the helmet by opening or closing the vents. This is very useful in bad weather, or for competition."/>
    <x v="60"/>
    <n v="590"/>
    <x v="2"/>
    <x v="0"/>
    <s v="USD"/>
    <n v="1485964559"/>
    <x v="694"/>
    <b v="0"/>
    <n v="7"/>
    <b v="0"/>
    <s v="technology/wearables"/>
    <n v="3.933333333333333E-3"/>
    <n v="84.285714285714292"/>
    <x v="2"/>
    <x v="8"/>
  </r>
  <r>
    <n v="695"/>
    <s v="mini air- personal air conditioner"/>
    <s v="Unique small wearable personal air conditioning device that provides the user a 10-15 degree environmental difference on his person."/>
    <x v="127"/>
    <n v="636"/>
    <x v="2"/>
    <x v="0"/>
    <s v="USD"/>
    <n v="1414758620"/>
    <x v="695"/>
    <b v="0"/>
    <n v="7"/>
    <b v="0"/>
    <s v="technology/wearables"/>
    <n v="1.06E-2"/>
    <n v="90.857142857142861"/>
    <x v="2"/>
    <x v="8"/>
  </r>
  <r>
    <n v="696"/>
    <s v="trustee"/>
    <s v="Show your fidelity by wearing the Trustee rings! Show where you are (at)!"/>
    <x v="164"/>
    <n v="1"/>
    <x v="2"/>
    <x v="9"/>
    <s v="EUR"/>
    <n v="1406326502"/>
    <x v="696"/>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x v="10"/>
    <n v="2319"/>
    <x v="2"/>
    <x v="12"/>
    <s v="EUR"/>
    <n v="1454502789"/>
    <x v="697"/>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x v="57"/>
    <n v="15390"/>
    <x v="2"/>
    <x v="0"/>
    <s v="USD"/>
    <n v="1411005600"/>
    <x v="698"/>
    <b v="0"/>
    <n v="29"/>
    <b v="0"/>
    <s v="technology/wearables"/>
    <n v="0.15390000000000001"/>
    <n v="530.68965517241384"/>
    <x v="2"/>
    <x v="8"/>
  </r>
  <r>
    <n v="699"/>
    <s v="TapTap, a touch communication wristband"/>
    <s v="TapTap is a technology to transfer touch between two people. It can also be an activity tracker, a game controller or smart alarm."/>
    <x v="64"/>
    <n v="107148.74"/>
    <x v="2"/>
    <x v="0"/>
    <s v="USD"/>
    <n v="1385136000"/>
    <x v="699"/>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x v="36"/>
    <n v="403"/>
    <x v="2"/>
    <x v="3"/>
    <s v="EUR"/>
    <n v="1484065881"/>
    <x v="700"/>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x v="165"/>
    <n v="6118"/>
    <x v="2"/>
    <x v="1"/>
    <s v="GBP"/>
    <n v="1406130880"/>
    <x v="701"/>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x v="36"/>
    <n v="4622.01"/>
    <x v="2"/>
    <x v="0"/>
    <s v="USD"/>
    <n v="1480011987"/>
    <x v="702"/>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x v="36"/>
    <n v="837"/>
    <x v="2"/>
    <x v="0"/>
    <s v="USD"/>
    <n v="1485905520"/>
    <x v="703"/>
    <b v="0"/>
    <n v="7"/>
    <b v="0"/>
    <s v="technology/wearables"/>
    <n v="5.5800000000000002E-2"/>
    <n v="119.57142857142857"/>
    <x v="2"/>
    <x v="8"/>
  </r>
  <r>
    <n v="704"/>
    <s v="ZNITCH- The Evolution in Helmet Safety"/>
    <s v="Turn you helmet into the safest helmet and don't worry about a thing,you will always have the right fit!!"/>
    <x v="56"/>
    <n v="481"/>
    <x v="2"/>
    <x v="5"/>
    <s v="CAD"/>
    <n v="1487565468"/>
    <x v="704"/>
    <b v="0"/>
    <n v="4"/>
    <b v="0"/>
    <s v="technology/wearables"/>
    <n v="8.7454545454545458E-3"/>
    <n v="120.25"/>
    <x v="2"/>
    <x v="8"/>
  </r>
  <r>
    <n v="705"/>
    <s v="SomnoScope"/>
    <s v="The closest thing ever to the Holy Grail of wearables technology"/>
    <x v="57"/>
    <n v="977"/>
    <x v="2"/>
    <x v="9"/>
    <s v="EUR"/>
    <n v="1484999278"/>
    <x v="705"/>
    <b v="0"/>
    <n v="5"/>
    <b v="0"/>
    <s v="technology/wearables"/>
    <n v="9.7699999999999992E-3"/>
    <n v="195.4"/>
    <x v="2"/>
    <x v="8"/>
  </r>
  <r>
    <n v="706"/>
    <s v="Driver Alert System"/>
    <s v="Driver Alert System es un sistema de seguridad para el conductor, que le avisa en caso de perder la posicion vertical mientras conduce."/>
    <x v="57"/>
    <n v="0"/>
    <x v="2"/>
    <x v="3"/>
    <s v="EUR"/>
    <n v="1481740740"/>
    <x v="706"/>
    <b v="0"/>
    <n v="0"/>
    <b v="0"/>
    <s v="technology/wearables"/>
    <n v="0"/>
    <e v="#DIV/0!"/>
    <x v="2"/>
    <x v="8"/>
  </r>
  <r>
    <n v="707"/>
    <s v="Hy - hidden wireless earbuds you never have to take off"/>
    <s v="Forget your headphones. Wear Hy all day for voice-controlled music, calls, biometrics and more, with a huge battery and hidden fit."/>
    <x v="118"/>
    <n v="53670.6"/>
    <x v="2"/>
    <x v="1"/>
    <s v="GBP"/>
    <n v="1483286127"/>
    <x v="70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x v="79"/>
    <n v="8837"/>
    <x v="2"/>
    <x v="1"/>
    <s v="GBP"/>
    <n v="1410616600"/>
    <x v="708"/>
    <b v="0"/>
    <n v="369"/>
    <b v="0"/>
    <s v="technology/wearables"/>
    <n v="0.22092500000000001"/>
    <n v="23.948509485094849"/>
    <x v="2"/>
    <x v="8"/>
  </r>
  <r>
    <n v="709"/>
    <s v="lumiglove"/>
    <s v="A &quot;handheld&quot; light, which eases the way you illuminate objects and/or paths."/>
    <x v="36"/>
    <n v="61"/>
    <x v="2"/>
    <x v="0"/>
    <s v="USD"/>
    <n v="1417741159"/>
    <x v="709"/>
    <b v="0"/>
    <n v="2"/>
    <b v="0"/>
    <s v="technology/wearables"/>
    <n v="4.0666666666666663E-3"/>
    <n v="30.5"/>
    <x v="2"/>
    <x v="8"/>
  </r>
  <r>
    <n v="710"/>
    <s v="Hate York Shirt 2.0"/>
    <s v="Shirts, so technologically advanced, they connect mentally to their audience upon sight."/>
    <x v="38"/>
    <n v="0"/>
    <x v="2"/>
    <x v="5"/>
    <s v="CAD"/>
    <n v="1408495440"/>
    <x v="710"/>
    <b v="0"/>
    <n v="0"/>
    <b v="0"/>
    <s v="technology/wearables"/>
    <n v="0"/>
    <e v="#DIV/0!"/>
    <x v="2"/>
    <x v="8"/>
  </r>
  <r>
    <n v="711"/>
    <s v="Anti Snore Wearable"/>
    <s v="Our wearable and app automates the poke you normally get from your bedpartner to make you stop snoring and making you turn to the side."/>
    <x v="57"/>
    <n v="33791"/>
    <x v="2"/>
    <x v="9"/>
    <s v="EUR"/>
    <n v="1481716868"/>
    <x v="711"/>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x v="166"/>
    <n v="105"/>
    <x v="2"/>
    <x v="0"/>
    <s v="USD"/>
    <n v="1455466832"/>
    <x v="712"/>
    <b v="0"/>
    <n v="4"/>
    <b v="0"/>
    <s v="technology/wearables"/>
    <n v="2.1649484536082476E-3"/>
    <n v="26.25"/>
    <x v="2"/>
    <x v="8"/>
  </r>
  <r>
    <n v="713"/>
    <s v="Secure Pet GPS Tracker - Every Moment Matters"/>
    <s v="The first GPS tracker created entirely in Italy that allows you to know where your pet is located at any time throughout any device."/>
    <x v="31"/>
    <n v="199"/>
    <x v="2"/>
    <x v="13"/>
    <s v="EUR"/>
    <n v="1465130532"/>
    <x v="713"/>
    <b v="0"/>
    <n v="1"/>
    <b v="0"/>
    <s v="technology/wearables"/>
    <n v="7.9600000000000001E-3"/>
    <n v="199"/>
    <x v="2"/>
    <x v="8"/>
  </r>
  <r>
    <n v="714"/>
    <s v="Prep Packs Survival Belt"/>
    <s v="The Prep Packs Survival Belt allows you to carry all of the essentials for outdoor survival inside your belt buckle"/>
    <x v="36"/>
    <n v="2249"/>
    <x v="2"/>
    <x v="0"/>
    <s v="USD"/>
    <n v="1488308082"/>
    <x v="714"/>
    <b v="0"/>
    <n v="28"/>
    <b v="0"/>
    <s v="technology/wearables"/>
    <n v="0.14993333333333334"/>
    <n v="80.321428571428569"/>
    <x v="2"/>
    <x v="8"/>
  </r>
  <r>
    <n v="715"/>
    <s v="Mouse^3"/>
    <s v="Mouse^3 is the next generation of input devices. With cursor control and customized gesture recognition, its applications are endless!"/>
    <x v="167"/>
    <n v="1389"/>
    <x v="2"/>
    <x v="0"/>
    <s v="USD"/>
    <n v="1446693040"/>
    <x v="715"/>
    <b v="0"/>
    <n v="12"/>
    <b v="0"/>
    <s v="technology/wearables"/>
    <n v="5.0509090909090906E-2"/>
    <n v="115.75"/>
    <x v="2"/>
    <x v="8"/>
  </r>
  <r>
    <n v="716"/>
    <s v="Pathfinder - Wearable Navigation for the Blind"/>
    <s v="Translate sight into touch with a wrist-mounted wearable. A revolution for visually impaired people everywhere."/>
    <x v="39"/>
    <n v="715"/>
    <x v="2"/>
    <x v="0"/>
    <s v="USD"/>
    <n v="1417392000"/>
    <x v="716"/>
    <b v="0"/>
    <n v="16"/>
    <b v="0"/>
    <s v="technology/wearables"/>
    <n v="0.10214285714285715"/>
    <n v="44.6875"/>
    <x v="2"/>
    <x v="8"/>
  </r>
  <r>
    <n v="717"/>
    <s v="cool air belt"/>
    <s v="Cool air flowing under clothing keeps you cool."/>
    <x v="57"/>
    <n v="305"/>
    <x v="2"/>
    <x v="0"/>
    <s v="USD"/>
    <n v="1409949002"/>
    <x v="717"/>
    <b v="0"/>
    <n v="4"/>
    <b v="0"/>
    <s v="technology/wearables"/>
    <n v="3.0500000000000002E-3"/>
    <n v="76.25"/>
    <x v="2"/>
    <x v="8"/>
  </r>
  <r>
    <n v="718"/>
    <s v="BioToo - Emergency Temporary Tattoos"/>
    <s v="When every second matters, BioToo temporary tattoos get critical information to emergency personnel to help them help you."/>
    <x v="14"/>
    <n v="90"/>
    <x v="2"/>
    <x v="0"/>
    <s v="USD"/>
    <n v="1487397540"/>
    <x v="718"/>
    <b v="0"/>
    <n v="4"/>
    <b v="0"/>
    <s v="technology/wearables"/>
    <n v="7.4999999999999997E-3"/>
    <n v="22.5"/>
    <x v="2"/>
    <x v="8"/>
  </r>
  <r>
    <n v="719"/>
    <s v="Hand Armor Liquid Chalk-Ultimate Sports Chalk Help Patent"/>
    <s v="We've created the perfect sports chalk- antibacterial, lasts longer, better grip, and no mess! Now we need a non-provisional patent!"/>
    <x v="36"/>
    <n v="194"/>
    <x v="2"/>
    <x v="0"/>
    <s v="USD"/>
    <n v="1456189076"/>
    <x v="719"/>
    <b v="0"/>
    <n v="10"/>
    <b v="0"/>
    <s v="technology/wearables"/>
    <n v="1.2933333333333333E-2"/>
    <n v="19.399999999999999"/>
    <x v="2"/>
    <x v="8"/>
  </r>
  <r>
    <n v="720"/>
    <s v="Without Utterance: Tales from the Other Side of Language"/>
    <s v="Without Utterance, a crushingly intimate literary memoir told from the inside of losing language, self, and world."/>
    <x v="168"/>
    <n v="2735"/>
    <x v="0"/>
    <x v="0"/>
    <s v="USD"/>
    <n v="1327851291"/>
    <x v="720"/>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x v="169"/>
    <n v="10013"/>
    <x v="0"/>
    <x v="0"/>
    <s v="USD"/>
    <n v="1406900607"/>
    <x v="721"/>
    <b v="0"/>
    <n v="119"/>
    <b v="1"/>
    <s v="publishing/nonfiction"/>
    <n v="1.2210975609756098"/>
    <n v="84.142857142857139"/>
    <x v="3"/>
    <x v="9"/>
  </r>
  <r>
    <n v="722"/>
    <s v="The BANGGAI Rescue Project"/>
    <s v="BANGGAI RESCUE is a beautiful, must-read book and a project setting out to answer some critical questions about the species' future."/>
    <x v="31"/>
    <n v="33006"/>
    <x v="0"/>
    <x v="0"/>
    <s v="USD"/>
    <n v="1333909178"/>
    <x v="722"/>
    <b v="0"/>
    <n v="153"/>
    <b v="1"/>
    <s v="publishing/nonfiction"/>
    <n v="1.3202400000000001"/>
    <n v="215.72549019607843"/>
    <x v="3"/>
    <x v="9"/>
  </r>
  <r>
    <n v="723"/>
    <s v="The 2015 Pro Football Beast Book"/>
    <s v="The Definitive (and Slightly Ridiculous) Guide to Enjoying the 2015 Pro Football Season"/>
    <x v="10"/>
    <n v="5469"/>
    <x v="0"/>
    <x v="0"/>
    <s v="USD"/>
    <n v="1438228740"/>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x v="39"/>
    <n v="7383.01"/>
    <x v="0"/>
    <x v="0"/>
    <s v="USD"/>
    <n v="1309447163"/>
    <x v="724"/>
    <b v="0"/>
    <n v="143"/>
    <b v="1"/>
    <s v="publishing/nonfiction"/>
    <n v="1.0547157142857144"/>
    <n v="51.62944055944056"/>
    <x v="3"/>
    <x v="9"/>
  </r>
  <r>
    <n v="725"/>
    <s v="The Year It All Made Sense"/>
    <s v="A true story about inspiration and survival - David Alfred George turns his powerful experience into a compelling vBook."/>
    <x v="22"/>
    <n v="20070"/>
    <x v="0"/>
    <x v="0"/>
    <s v="USD"/>
    <n v="1450018912"/>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x v="30"/>
    <n v="2535"/>
    <x v="0"/>
    <x v="0"/>
    <s v="USD"/>
    <n v="1365728487"/>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x v="8"/>
    <n v="5443"/>
    <x v="0"/>
    <x v="0"/>
    <s v="USD"/>
    <n v="1358198400"/>
    <x v="727"/>
    <b v="0"/>
    <n v="149"/>
    <b v="1"/>
    <s v="publishing/nonfiction"/>
    <n v="1.5551428571428572"/>
    <n v="36.530201342281877"/>
    <x v="3"/>
    <x v="9"/>
  </r>
  <r>
    <n v="728"/>
    <s v="The Age of the Platform: My Fourth Book"/>
    <s v="A big idea non-fiction book by an impatient three-time author and insomniac willing to bet on himself."/>
    <x v="51"/>
    <n v="7917.45"/>
    <x v="0"/>
    <x v="0"/>
    <s v="USD"/>
    <n v="1313957157"/>
    <x v="728"/>
    <b v="0"/>
    <n v="130"/>
    <b v="1"/>
    <s v="publishing/nonfiction"/>
    <n v="1.05566"/>
    <n v="60.903461538461535"/>
    <x v="3"/>
    <x v="9"/>
  </r>
  <r>
    <n v="729"/>
    <s v="The Malformation of Health Care"/>
    <s v="A true David vs.Goliath story about a young adult battling the U.S. health care system to survive and become an advocate for change."/>
    <x v="23"/>
    <n v="5226"/>
    <x v="0"/>
    <x v="0"/>
    <s v="USD"/>
    <n v="1348028861"/>
    <x v="729"/>
    <b v="0"/>
    <n v="120"/>
    <b v="1"/>
    <s v="publishing/nonfiction"/>
    <n v="1.3065"/>
    <n v="43.55"/>
    <x v="3"/>
    <x v="9"/>
  </r>
  <r>
    <n v="730"/>
    <s v="Encyclopedia of Surfing"/>
    <s v="A Massive but Cheerful Online Digital Archive of Surfing"/>
    <x v="22"/>
    <n v="26438"/>
    <x v="0"/>
    <x v="0"/>
    <s v="USD"/>
    <n v="1323280391"/>
    <x v="730"/>
    <b v="0"/>
    <n v="265"/>
    <b v="1"/>
    <s v="publishing/nonfiction"/>
    <n v="1.3219000000000001"/>
    <n v="99.766037735849054"/>
    <x v="3"/>
    <x v="9"/>
  </r>
  <r>
    <n v="731"/>
    <s v="Portland Boat Tours:  From Dream to Business"/>
    <s v="Be part of the excitement by supporting our first season offering unique perspectives of Portland from the water."/>
    <x v="10"/>
    <n v="6300"/>
    <x v="0"/>
    <x v="0"/>
    <s v="USD"/>
    <n v="1327212000"/>
    <x v="731"/>
    <b v="0"/>
    <n v="71"/>
    <b v="1"/>
    <s v="publishing/nonfiction"/>
    <n v="1.26"/>
    <n v="88.732394366197184"/>
    <x v="3"/>
    <x v="9"/>
  </r>
  <r>
    <n v="732"/>
    <s v="Chess puzzles in your pocket: a new eBook"/>
    <s v="A great collection of puzzles to take and enjoy anywhere in the world - have fun, challenge yourself, and become a better chess player!"/>
    <x v="170"/>
    <n v="64"/>
    <x v="0"/>
    <x v="1"/>
    <s v="GBP"/>
    <n v="1380449461"/>
    <x v="732"/>
    <b v="0"/>
    <n v="13"/>
    <b v="1"/>
    <s v="publishing/nonfiction"/>
    <n v="1.6"/>
    <n v="4.9230769230769234"/>
    <x v="3"/>
    <x v="9"/>
  </r>
  <r>
    <n v="733"/>
    <s v="Sinatra Cookbook - Recipes for the Ruby framework"/>
    <s v="Sinatra Cookbook is an ebook featuring 12 fantastic example applications built on the Sinatra framework and many well known Ruby gems."/>
    <x v="30"/>
    <n v="3012"/>
    <x v="0"/>
    <x v="1"/>
    <s v="GBP"/>
    <n v="1387533892"/>
    <x v="733"/>
    <b v="0"/>
    <n v="169"/>
    <b v="1"/>
    <s v="publishing/nonfiction"/>
    <n v="1.2048000000000001"/>
    <n v="17.822485207100591"/>
    <x v="3"/>
    <x v="9"/>
  </r>
  <r>
    <n v="734"/>
    <s v="Sideswiped"/>
    <s v="Sideswiped is my story of growing in and trusting God through the mess and mysteries of life."/>
    <x v="0"/>
    <n v="10670"/>
    <x v="0"/>
    <x v="5"/>
    <s v="CAD"/>
    <n v="1431147600"/>
    <x v="734"/>
    <b v="0"/>
    <n v="57"/>
    <b v="1"/>
    <s v="publishing/nonfiction"/>
    <n v="1.2552941176470589"/>
    <n v="187.19298245614036"/>
    <x v="3"/>
    <x v="9"/>
  </r>
  <r>
    <n v="735"/>
    <s v="TOP FUEL FOR LIFE - Life Lessons from a Crew Chief"/>
    <s v="TOP FUEL FOR LIFE â€¦ a true story of victory, unimaginable loss_x000a_and the epiphany that changed everything."/>
    <x v="171"/>
    <n v="53771"/>
    <x v="0"/>
    <x v="0"/>
    <s v="USD"/>
    <n v="1417653540"/>
    <x v="735"/>
    <b v="0"/>
    <n v="229"/>
    <b v="1"/>
    <s v="publishing/nonfiction"/>
    <n v="1.1440638297872341"/>
    <n v="234.80786026200875"/>
    <x v="3"/>
    <x v="9"/>
  </r>
  <r>
    <n v="736"/>
    <s v="What Happens in Vegas Stays on YouTube"/>
    <s v="I'm writing a new book! Topic: Privacy is Dead. What does a world without privacy mean for humanity? Our reputations? Our kids?"/>
    <x v="172"/>
    <n v="11345"/>
    <x v="0"/>
    <x v="0"/>
    <s v="USD"/>
    <n v="1385009940"/>
    <x v="736"/>
    <b v="0"/>
    <n v="108"/>
    <b v="1"/>
    <s v="publishing/nonfiction"/>
    <n v="3.151388888888889"/>
    <n v="105.04629629629629"/>
    <x v="3"/>
    <x v="9"/>
  </r>
  <r>
    <n v="737"/>
    <s v="Eat Mendocino: Writing the Book"/>
    <s v="For one year, two women exclusively ate food produced within Mendocino County, CA. Now, they will write a book about their adventures."/>
    <x v="10"/>
    <n v="6120"/>
    <x v="0"/>
    <x v="0"/>
    <s v="USD"/>
    <n v="1392408000"/>
    <x v="737"/>
    <b v="0"/>
    <n v="108"/>
    <b v="1"/>
    <s v="publishing/nonfiction"/>
    <n v="1.224"/>
    <n v="56.666666666666664"/>
    <x v="3"/>
    <x v="9"/>
  </r>
  <r>
    <n v="738"/>
    <s v="Under the Sour Sun: Hunger through the Eyes of a Child"/>
    <s v="The true story of a child's struggle with hunger, poverty, and war in El Salvador."/>
    <x v="15"/>
    <n v="1601"/>
    <x v="0"/>
    <x v="0"/>
    <s v="USD"/>
    <n v="1417409940"/>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x v="12"/>
    <n v="9500"/>
    <x v="0"/>
    <x v="0"/>
    <s v="USD"/>
    <n v="1407758629"/>
    <x v="73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x v="9"/>
    <n v="3222"/>
    <x v="0"/>
    <x v="0"/>
    <s v="USD"/>
    <n v="1434857482"/>
    <x v="740"/>
    <b v="0"/>
    <n v="19"/>
    <b v="1"/>
    <s v="publishing/nonfiction"/>
    <n v="1.0740000000000001"/>
    <n v="169.57894736842104"/>
    <x v="3"/>
    <x v="9"/>
  </r>
  <r>
    <n v="741"/>
    <s v="reVILNA: the vilna ghetto project"/>
    <s v="A revolutionary digital mapping project of the Vilna Ghetto"/>
    <x v="93"/>
    <n v="13293.8"/>
    <x v="0"/>
    <x v="0"/>
    <s v="USD"/>
    <n v="1370964806"/>
    <x v="741"/>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x v="123"/>
    <n v="1550"/>
    <x v="0"/>
    <x v="0"/>
    <s v="USD"/>
    <n v="1395435712"/>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x v="131"/>
    <n v="814"/>
    <x v="0"/>
    <x v="0"/>
    <s v="USD"/>
    <n v="1334610000"/>
    <x v="743"/>
    <b v="0"/>
    <n v="15"/>
    <b v="1"/>
    <s v="publishing/nonfiction"/>
    <n v="1.48"/>
    <n v="54.266666666666666"/>
    <x v="3"/>
    <x v="9"/>
  </r>
  <r>
    <n v="744"/>
    <s v="A Revolutionary Leadership Resource Book"/>
    <s v="Join others to help create a world that is possible -- in your workplace, community and society!"/>
    <x v="10"/>
    <n v="5116"/>
    <x v="0"/>
    <x v="0"/>
    <s v="USD"/>
    <n v="1355439503"/>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x v="173"/>
    <n v="3976"/>
    <x v="0"/>
    <x v="0"/>
    <s v="USD"/>
    <n v="1367588645"/>
    <x v="745"/>
    <b v="0"/>
    <n v="74"/>
    <b v="1"/>
    <s v="publishing/nonfiction"/>
    <n v="1.7909909909909909"/>
    <n v="53.729729729729726"/>
    <x v="3"/>
    <x v="9"/>
  </r>
  <r>
    <n v="746"/>
    <s v="Attention: People With Body Parts"/>
    <s v="This is a book of letters. Letters to our body parts."/>
    <x v="174"/>
    <n v="3318"/>
    <x v="0"/>
    <x v="0"/>
    <s v="USD"/>
    <n v="1348372740"/>
    <x v="746"/>
    <b v="0"/>
    <n v="97"/>
    <b v="1"/>
    <s v="publishing/nonfiction"/>
    <n v="1.1108135252761968"/>
    <n v="34.206185567010309"/>
    <x v="3"/>
    <x v="9"/>
  </r>
  <r>
    <n v="747"/>
    <s v="Trash is Treasure"/>
    <s v="My creations are born in different cultural environment around the globe with Â« what is already there Â» and act as a social impulse"/>
    <x v="39"/>
    <n v="7003"/>
    <x v="0"/>
    <x v="9"/>
    <s v="EUR"/>
    <n v="1421319240"/>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x v="13"/>
    <n v="2005"/>
    <x v="0"/>
    <x v="0"/>
    <s v="USD"/>
    <n v="1407701966"/>
    <x v="748"/>
    <b v="0"/>
    <n v="44"/>
    <b v="1"/>
    <s v="publishing/nonfiction"/>
    <n v="1.0024999999999999"/>
    <n v="45.56818181818182"/>
    <x v="3"/>
    <x v="9"/>
  </r>
  <r>
    <n v="749"/>
    <s v="chartwellwest.com"/>
    <s v="A place for rational, fact and data based non-partisan political and societal commentary on things that matter to Americans."/>
    <x v="3"/>
    <n v="10556"/>
    <x v="0"/>
    <x v="0"/>
    <s v="USD"/>
    <n v="1485642930"/>
    <x v="749"/>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x v="175"/>
    <n v="4559"/>
    <x v="0"/>
    <x v="0"/>
    <s v="USD"/>
    <n v="1361739872"/>
    <x v="750"/>
    <b v="0"/>
    <n v="59"/>
    <b v="1"/>
    <s v="publishing/nonfiction"/>
    <n v="1.0258775877587758"/>
    <n v="77.271186440677965"/>
    <x v="3"/>
    <x v="9"/>
  </r>
  <r>
    <n v="751"/>
    <s v="Surviving the Journey: Letters from the Railroad"/>
    <s v="A young cancer survivor embarks on a cross country railroad adventure while writing her memoir through letters."/>
    <x v="9"/>
    <n v="3555"/>
    <x v="0"/>
    <x v="0"/>
    <s v="USD"/>
    <n v="1312470475"/>
    <x v="751"/>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x v="10"/>
    <n v="5585"/>
    <x v="0"/>
    <x v="2"/>
    <s v="AUD"/>
    <n v="1476615600"/>
    <x v="752"/>
    <b v="0"/>
    <n v="105"/>
    <b v="1"/>
    <s v="publishing/nonfiction"/>
    <n v="1.117"/>
    <n v="53.19047619047619"/>
    <x v="3"/>
    <x v="9"/>
  </r>
  <r>
    <n v="753"/>
    <s v="Dirshuni: Israeli Women Writing Midrash, volume 2"/>
    <s v="Finally, Jewish sacred texts by Israeli women, volume 2 of an  acclaimed, revolutionary series of powerful, witty, diverse Midrashim."/>
    <x v="3"/>
    <n v="12800"/>
    <x v="0"/>
    <x v="0"/>
    <s v="USD"/>
    <n v="1423922991"/>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x v="13"/>
    <n v="2075"/>
    <x v="0"/>
    <x v="0"/>
    <s v="USD"/>
    <n v="135740872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x v="30"/>
    <n v="2547.69"/>
    <x v="0"/>
    <x v="0"/>
    <s v="USD"/>
    <n v="1369010460"/>
    <x v="755"/>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x v="176"/>
    <n v="824"/>
    <x v="0"/>
    <x v="0"/>
    <s v="USD"/>
    <n v="1303147459"/>
    <x v="756"/>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x v="49"/>
    <n v="595"/>
    <x v="0"/>
    <x v="0"/>
    <s v="USD"/>
    <n v="1354756714"/>
    <x v="757"/>
    <b v="0"/>
    <n v="18"/>
    <b v="1"/>
    <s v="publishing/nonfiction"/>
    <n v="2.38"/>
    <n v="33.055555555555557"/>
    <x v="3"/>
    <x v="9"/>
  </r>
  <r>
    <n v="758"/>
    <s v="Publish Waiting On Humanity"/>
    <s v="I am publishing my book, Waiting on Humanity and need some finishing funds to do so."/>
    <x v="30"/>
    <n v="2550"/>
    <x v="0"/>
    <x v="0"/>
    <s v="USD"/>
    <n v="1286568268"/>
    <x v="758"/>
    <b v="0"/>
    <n v="19"/>
    <b v="1"/>
    <s v="publishing/nonfiction"/>
    <n v="1.02"/>
    <n v="134.21052631578948"/>
    <x v="3"/>
    <x v="9"/>
  </r>
  <r>
    <n v="759"/>
    <s v="Wild Ruins"/>
    <s v="Help me search for the lost ruins of the UK. A unique guide to  lesser known and somewhat known ruins of Britain."/>
    <x v="10"/>
    <n v="5096"/>
    <x v="0"/>
    <x v="1"/>
    <s v="GBP"/>
    <n v="1404892539"/>
    <x v="759"/>
    <b v="0"/>
    <n v="99"/>
    <b v="1"/>
    <s v="publishing/nonfiction"/>
    <n v="1.0192000000000001"/>
    <n v="51.474747474747474"/>
    <x v="3"/>
    <x v="9"/>
  </r>
  <r>
    <n v="760"/>
    <s v="Random Thoughts from a Random Mind"/>
    <s v="I am publishing my 5th book, I am looking to publish a book of short stories, all based on random thoughts that flash through my mind."/>
    <x v="41"/>
    <n v="0"/>
    <x v="2"/>
    <x v="0"/>
    <s v="USD"/>
    <n v="1480188013"/>
    <x v="760"/>
    <b v="0"/>
    <n v="0"/>
    <b v="0"/>
    <s v="publishing/fiction"/>
    <n v="0"/>
    <e v="#DIV/0!"/>
    <x v="3"/>
    <x v="10"/>
  </r>
  <r>
    <n v="761"/>
    <s v="DONE WITH DEATH"/>
    <s v="The day Chuck died was the day everything changed. Now he has to save the afterlife from extinction or die again trying."/>
    <x v="10"/>
    <n v="235"/>
    <x v="2"/>
    <x v="0"/>
    <s v="USD"/>
    <n v="1391364126"/>
    <x v="761"/>
    <b v="0"/>
    <n v="6"/>
    <b v="0"/>
    <s v="publishing/fiction"/>
    <n v="4.7E-2"/>
    <n v="39.166666666666664"/>
    <x v="3"/>
    <x v="10"/>
  </r>
  <r>
    <n v="762"/>
    <s v="Where we used to live - eBook (PROJECT 80%)"/>
    <s v="An original-well-done eBook. Mainly about fiction, action, adventure, and mystery. A story that you've never read!"/>
    <x v="8"/>
    <n v="0"/>
    <x v="2"/>
    <x v="14"/>
    <s v="MXN"/>
    <n v="1480831200"/>
    <x v="762"/>
    <b v="0"/>
    <n v="0"/>
    <b v="0"/>
    <s v="publishing/fiction"/>
    <n v="0"/>
    <e v="#DIV/0!"/>
    <x v="3"/>
    <x v="10"/>
  </r>
  <r>
    <n v="763"/>
    <s v="Highland Sabre - A Black Beast Books Project"/>
    <s v="Highland Sabre explores a possible yet terrifying explanation for the mystery big cats said to prowl the British countryside."/>
    <x v="177"/>
    <n v="5"/>
    <x v="2"/>
    <x v="1"/>
    <s v="GBP"/>
    <n v="1376563408"/>
    <x v="763"/>
    <b v="0"/>
    <n v="1"/>
    <b v="0"/>
    <s v="publishing/fiction"/>
    <n v="1.1655011655011655E-3"/>
    <n v="5"/>
    <x v="3"/>
    <x v="10"/>
  </r>
  <r>
    <n v="764"/>
    <s v="[JOE]KES"/>
    <s v="[JOE]KES is a book full of over 200 original, sometimes funny, pun-ish Joekes. If you hate the book, use it as a coster!"/>
    <x v="10"/>
    <n v="0"/>
    <x v="2"/>
    <x v="0"/>
    <s v="USD"/>
    <n v="1441858161"/>
    <x v="764"/>
    <b v="0"/>
    <n v="0"/>
    <b v="0"/>
    <s v="publishing/fiction"/>
    <n v="0"/>
    <e v="#DIV/0!"/>
    <x v="3"/>
    <x v="10"/>
  </r>
  <r>
    <n v="765"/>
    <s v="Dirty Quiet Money"/>
    <s v="To survive, an American socialite must fight with a Mafia boss in the French Resistance, but will his underworld ruin her in the end?"/>
    <x v="39"/>
    <n v="2521"/>
    <x v="2"/>
    <x v="0"/>
    <s v="USD"/>
    <n v="1413723684"/>
    <x v="765"/>
    <b v="0"/>
    <n v="44"/>
    <b v="0"/>
    <s v="publishing/fiction"/>
    <n v="0.36014285714285715"/>
    <n v="57.295454545454547"/>
    <x v="3"/>
    <x v="10"/>
  </r>
  <r>
    <n v="766"/>
    <s v="Memories of Italy &amp; Olive Oil"/>
    <s v="I am writing about my nonna's life in Southern Italy and what it was like to grow up in a Fascist regime before immigrating to Canada."/>
    <x v="23"/>
    <n v="0"/>
    <x v="2"/>
    <x v="5"/>
    <s v="CAD"/>
    <n v="1424112483"/>
    <x v="766"/>
    <b v="0"/>
    <n v="0"/>
    <b v="0"/>
    <s v="publishing/fiction"/>
    <n v="0"/>
    <e v="#DIV/0!"/>
    <x v="3"/>
    <x v="10"/>
  </r>
  <r>
    <n v="767"/>
    <s v="Jury of Peers: A Novel of Online Justice"/>
    <s v="Jury of Peers is a complete novel, and it's good._x000a_All it needs now?  _x000a_More readers.  About ten million more._x000a_Let's get 'em."/>
    <x v="10"/>
    <n v="177"/>
    <x v="2"/>
    <x v="0"/>
    <s v="USD"/>
    <n v="1432178810"/>
    <x v="767"/>
    <b v="0"/>
    <n v="3"/>
    <b v="0"/>
    <s v="publishing/fiction"/>
    <n v="3.5400000000000001E-2"/>
    <n v="59"/>
    <x v="3"/>
    <x v="10"/>
  </r>
  <r>
    <n v="768"/>
    <s v="A dream of becoming an upcoming Author"/>
    <s v="Haunted by a wrong decision and hunted by a Tall Dark Stranger, a misguided teen struggles to find her way home ..or will she make it?"/>
    <x v="30"/>
    <n v="0"/>
    <x v="2"/>
    <x v="0"/>
    <s v="USD"/>
    <n v="1387169890"/>
    <x v="768"/>
    <b v="0"/>
    <n v="0"/>
    <b v="0"/>
    <s v="publishing/fiction"/>
    <n v="0"/>
    <e v="#DIV/0!"/>
    <x v="3"/>
    <x v="10"/>
  </r>
  <r>
    <n v="769"/>
    <s v="Sorry I Tripped in Your Yard"/>
    <s v="Over a year of dedication has produced amazing photos and stirring words. The last step is to help those words appear in a printed book"/>
    <x v="23"/>
    <n v="1656"/>
    <x v="2"/>
    <x v="0"/>
    <s v="USD"/>
    <n v="1388102094"/>
    <x v="769"/>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x v="178"/>
    <n v="0"/>
    <x v="2"/>
    <x v="0"/>
    <s v="USD"/>
    <n v="1361750369"/>
    <x v="770"/>
    <b v="0"/>
    <n v="0"/>
    <b v="0"/>
    <s v="publishing/fiction"/>
    <n v="0"/>
    <e v="#DIV/0!"/>
    <x v="3"/>
    <x v="10"/>
  </r>
  <r>
    <n v="771"/>
    <s v="Donald Trump Presidential Stress Cube"/>
    <s v="A satire gift, the stress cube has original artwork, comes on a custom mahogany stand and has a funny exercise booklet."/>
    <x v="114"/>
    <n v="10"/>
    <x v="2"/>
    <x v="0"/>
    <s v="USD"/>
    <n v="1454183202"/>
    <x v="771"/>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x v="15"/>
    <n v="50"/>
    <x v="2"/>
    <x v="0"/>
    <s v="USD"/>
    <n v="1257047940"/>
    <x v="772"/>
    <b v="0"/>
    <n v="1"/>
    <b v="0"/>
    <s v="publishing/fiction"/>
    <n v="3.3333333333333333E-2"/>
    <n v="50"/>
    <x v="3"/>
    <x v="10"/>
  </r>
  <r>
    <n v="773"/>
    <s v="Expansion of The Mortis Chronicles"/>
    <s v="The Mortis Chronicles is a hard hitting, thought provoking and action packed indie published series. You know you want to read!"/>
    <x v="179"/>
    <n v="32"/>
    <x v="2"/>
    <x v="1"/>
    <s v="GBP"/>
    <n v="1431298860"/>
    <x v="773"/>
    <b v="0"/>
    <n v="2"/>
    <b v="0"/>
    <s v="publishing/fiction"/>
    <n v="8.5129023676509714E-3"/>
    <n v="16"/>
    <x v="3"/>
    <x v="10"/>
  </r>
  <r>
    <n v="774"/>
    <s v="Arabella makes her novel Pants On FIre! an audio book!"/>
    <s v="Arabella seeks studio time to professionally read her novel, making it available to listeners as an audio book on audible.com"/>
    <x v="2"/>
    <n v="351"/>
    <x v="2"/>
    <x v="0"/>
    <s v="USD"/>
    <n v="1393181018"/>
    <x v="774"/>
    <b v="0"/>
    <n v="9"/>
    <b v="0"/>
    <s v="publishing/fiction"/>
    <n v="0.70199999999999996"/>
    <n v="39"/>
    <x v="3"/>
    <x v="10"/>
  </r>
  <r>
    <n v="775"/>
    <s v="Scorned: A LeKrista Scott, Vampire Hunted Novel"/>
    <s v="Scorned is the first in a series that I have been working on for two years and it's time to get it published."/>
    <x v="3"/>
    <n v="170"/>
    <x v="2"/>
    <x v="0"/>
    <s v="USD"/>
    <n v="1323998795"/>
    <x v="775"/>
    <b v="0"/>
    <n v="5"/>
    <b v="0"/>
    <s v="publishing/fiction"/>
    <n v="1.7000000000000001E-2"/>
    <n v="34"/>
    <x v="3"/>
    <x v="10"/>
  </r>
  <r>
    <n v="776"/>
    <s v="Run Ragged"/>
    <s v="Would anything change if women were in charge? Book Clubs, readers, and critics herald the latest by award-winning author, Aguila."/>
    <x v="39"/>
    <n v="3598"/>
    <x v="2"/>
    <x v="0"/>
    <s v="USD"/>
    <n v="1444539600"/>
    <x v="776"/>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x v="9"/>
    <n v="21"/>
    <x v="2"/>
    <x v="0"/>
    <s v="USD"/>
    <n v="1375313577"/>
    <x v="777"/>
    <b v="0"/>
    <n v="3"/>
    <b v="0"/>
    <s v="publishing/fiction"/>
    <n v="7.0000000000000001E-3"/>
    <n v="7"/>
    <x v="3"/>
    <x v="10"/>
  </r>
  <r>
    <n v="778"/>
    <s v="Summers' Love, A Cute and Funny Cinderella Love Story"/>
    <s v="Laughter, tears and good times in the warm glow of Summer s Love. The perfect recipe for the winter blahs."/>
    <x v="2"/>
    <n v="2"/>
    <x v="2"/>
    <x v="0"/>
    <s v="USD"/>
    <n v="1398876680"/>
    <x v="778"/>
    <b v="0"/>
    <n v="1"/>
    <b v="0"/>
    <s v="publishing/fiction"/>
    <n v="4.0000000000000001E-3"/>
    <n v="2"/>
    <x v="3"/>
    <x v="10"/>
  </r>
  <r>
    <n v="779"/>
    <s v="Silenus March: A Novel"/>
    <s v="A novel. Beautiful. Sparse. The truth behind the American Dream seen from the eyes of a young wanderer in the midst of the economic collapse. "/>
    <x v="36"/>
    <n v="400"/>
    <x v="2"/>
    <x v="0"/>
    <s v="USD"/>
    <n v="1287115200"/>
    <x v="779"/>
    <b v="0"/>
    <n v="6"/>
    <b v="0"/>
    <s v="publishing/fiction"/>
    <n v="2.6666666666666668E-2"/>
    <n v="66.666666666666671"/>
    <x v="3"/>
    <x v="10"/>
  </r>
  <r>
    <n v="780"/>
    <s v="Wess Meets West - Press Our New Album on CD!"/>
    <s v="We are finishing up recording our new record and we would like help with its physical CD release."/>
    <x v="28"/>
    <n v="1040"/>
    <x v="0"/>
    <x v="0"/>
    <s v="USD"/>
    <n v="1304439025"/>
    <x v="780"/>
    <b v="0"/>
    <n v="27"/>
    <b v="1"/>
    <s v="music/rock"/>
    <n v="1.04"/>
    <n v="38.518518518518519"/>
    <x v="4"/>
    <x v="11"/>
  </r>
  <r>
    <n v="781"/>
    <s v="Touring the United States This July"/>
    <s v="&quot;WE ARE ON A MISSION TO TOUR THE UNITED STATES NON-STOP. TO DO SO WE NEED TO PURCHASE A NEW VAN.&quot;"/>
    <x v="134"/>
    <n v="1065.23"/>
    <x v="0"/>
    <x v="0"/>
    <s v="USD"/>
    <n v="1370649674"/>
    <x v="781"/>
    <b v="0"/>
    <n v="25"/>
    <b v="1"/>
    <s v="music/rock"/>
    <n v="1.3315375"/>
    <n v="42.609200000000001"/>
    <x v="4"/>
    <x v="11"/>
  </r>
  <r>
    <n v="782"/>
    <s v="Richie Ray finally records a new record!"/>
    <s v="After almost three years of being out of music, I've decided to finally make the solo record I've wanted to do for years."/>
    <x v="176"/>
    <n v="700"/>
    <x v="0"/>
    <x v="0"/>
    <s v="USD"/>
    <n v="1345918302"/>
    <x v="782"/>
    <b v="0"/>
    <n v="14"/>
    <b v="1"/>
    <s v="music/rock"/>
    <n v="1"/>
    <n v="50"/>
    <x v="4"/>
    <x v="11"/>
  </r>
  <r>
    <n v="783"/>
    <s v="Fund The Red Masque's New Album, &quot;Mythalogue&quot;"/>
    <s v="The Red Masque will be heading into the studio in late April to begin recording their new album, tentatively titled &quot;Mythalogue&quot;."/>
    <x v="15"/>
    <n v="2222"/>
    <x v="0"/>
    <x v="0"/>
    <s v="USD"/>
    <n v="1335564000"/>
    <x v="783"/>
    <b v="0"/>
    <n v="35"/>
    <b v="1"/>
    <s v="music/rock"/>
    <n v="1.4813333333333334"/>
    <n v="63.485714285714288"/>
    <x v="4"/>
    <x v="11"/>
  </r>
  <r>
    <n v="784"/>
    <s v="STEELcyclopedia - The Titans of Hard Rock"/>
    <s v="The book I am working on now is the third is a series of rock encyclopedias. However, I am in need of funding to cover the photo costs."/>
    <x v="28"/>
    <n v="1025"/>
    <x v="0"/>
    <x v="0"/>
    <s v="USD"/>
    <n v="1395023719"/>
    <x v="784"/>
    <b v="0"/>
    <n v="10"/>
    <b v="1"/>
    <s v="music/rock"/>
    <n v="1.0249999999999999"/>
    <n v="102.5"/>
    <x v="4"/>
    <x v="11"/>
  </r>
  <r>
    <n v="785"/>
    <s v="Treedom's NEW album fund!"/>
    <s v="Treedom wants to record a second album! We have a lot of new material, and we wanted to capture our new sound in a record for our fans."/>
    <x v="2"/>
    <n v="903.14"/>
    <x v="0"/>
    <x v="0"/>
    <s v="USD"/>
    <n v="1362060915"/>
    <x v="785"/>
    <b v="0"/>
    <n v="29"/>
    <b v="1"/>
    <s v="music/rock"/>
    <n v="1.8062799999999999"/>
    <n v="31.142758620689655"/>
    <x v="4"/>
    <x v="11"/>
  </r>
  <r>
    <n v="786"/>
    <s v="New Album: BRICK AND MORTAR. New Book: HITLESS WONDER."/>
    <s v="In June, Columbus rock veterans, Watershed, will release and tour behind a new album, BRICK AND MORTAR."/>
    <x v="10"/>
    <n v="7140"/>
    <x v="0"/>
    <x v="0"/>
    <s v="USD"/>
    <n v="1336751220"/>
    <x v="786"/>
    <b v="0"/>
    <n v="44"/>
    <b v="1"/>
    <s v="music/rock"/>
    <n v="1.4279999999999999"/>
    <n v="162.27272727272728"/>
    <x v="4"/>
    <x v="11"/>
  </r>
  <r>
    <n v="787"/>
    <s v="Mahayla CD Pressing"/>
    <s v="We've made our goal with your help. Thanks so much! This is a great time to pre-purchase the album and get some extra perks."/>
    <x v="38"/>
    <n v="1370"/>
    <x v="0"/>
    <x v="0"/>
    <s v="USD"/>
    <n v="1383318226"/>
    <x v="787"/>
    <b v="0"/>
    <n v="17"/>
    <b v="1"/>
    <s v="music/rock"/>
    <n v="1.1416666666666666"/>
    <n v="80.588235294117652"/>
    <x v="4"/>
    <x v="11"/>
  </r>
  <r>
    <n v="788"/>
    <s v="HELP UNRB GO ON TOUR!"/>
    <s v="With all of our money going towards our new full-length album and merch, we need your help so we don't end up stranded on tour."/>
    <x v="28"/>
    <n v="2035.05"/>
    <x v="0"/>
    <x v="0"/>
    <s v="USD"/>
    <n v="1341633540"/>
    <x v="788"/>
    <b v="0"/>
    <n v="34"/>
    <b v="1"/>
    <s v="music/rock"/>
    <n v="2.03505"/>
    <n v="59.85441176470588"/>
    <x v="4"/>
    <x v="11"/>
  </r>
  <r>
    <n v="789"/>
    <s v="Reluctant Hero's &quot;All As One&quot; EP"/>
    <s v="Reluctant Hero is getting ready to record their next EP titled All As One! Studio dates are set for January 18th-22nd! Let's work!"/>
    <x v="180"/>
    <n v="1860"/>
    <x v="0"/>
    <x v="0"/>
    <s v="USD"/>
    <n v="1358755140"/>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x v="3"/>
    <n v="14437.46"/>
    <x v="0"/>
    <x v="0"/>
    <s v="USD"/>
    <n v="1359680939"/>
    <x v="790"/>
    <b v="0"/>
    <n v="156"/>
    <b v="1"/>
    <s v="music/rock"/>
    <n v="1.443746"/>
    <n v="92.547820512820508"/>
    <x v="4"/>
    <x v="11"/>
  </r>
  <r>
    <n v="791"/>
    <s v="Brad Hoshaw &amp; the Seven Deadlies - New Studio Album"/>
    <s v="Second album from award-winning Brad Hoshaw &amp; the Seven Deadlies, featuring crowd favorites &quot;New Tattoo&quot; and &quot;Delta King.&quot;"/>
    <x v="51"/>
    <n v="7790"/>
    <x v="0"/>
    <x v="0"/>
    <s v="USD"/>
    <n v="1384322340"/>
    <x v="791"/>
    <b v="0"/>
    <n v="128"/>
    <b v="1"/>
    <s v="music/rock"/>
    <n v="1.0386666666666666"/>
    <n v="60.859375"/>
    <x v="4"/>
    <x v="11"/>
  </r>
  <r>
    <n v="792"/>
    <s v="&quot;Believable Lies&quot; - The Album"/>
    <s v="Rock n' Roll about the intersection of lies and belief: the Believable Lie."/>
    <x v="30"/>
    <n v="2511.11"/>
    <x v="0"/>
    <x v="0"/>
    <s v="USD"/>
    <n v="1383861483"/>
    <x v="792"/>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x v="181"/>
    <n v="2826.43"/>
    <x v="0"/>
    <x v="0"/>
    <s v="USD"/>
    <n v="1372827540"/>
    <x v="793"/>
    <b v="0"/>
    <n v="32"/>
    <b v="1"/>
    <s v="music/rock"/>
    <n v="1.0277927272727272"/>
    <n v="88.325937499999995"/>
    <x v="4"/>
    <x v="11"/>
  </r>
  <r>
    <n v="794"/>
    <s v="Begins Again"/>
    <s v="The Brian Davis Band is a group of friends that want to share their lives and experiences through music that connects with people."/>
    <x v="6"/>
    <n v="8425"/>
    <x v="0"/>
    <x v="0"/>
    <s v="USD"/>
    <n v="1315242360"/>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x v="32"/>
    <n v="15650"/>
    <x v="0"/>
    <x v="0"/>
    <s v="USD"/>
    <n v="1333774740"/>
    <x v="795"/>
    <b v="0"/>
    <n v="184"/>
    <b v="1"/>
    <s v="music/rock"/>
    <n v="1.1178571428571429"/>
    <n v="85.054347826086953"/>
    <x v="4"/>
    <x v="11"/>
  </r>
  <r>
    <n v="796"/>
    <s v="Madrone: New Album for 2013"/>
    <s v="Madrone is an independent band creating melodic, emotional, _x000a_alternative-rock needing your help to finish their new album."/>
    <x v="3"/>
    <n v="10135"/>
    <x v="0"/>
    <x v="0"/>
    <s v="USD"/>
    <n v="1379279400"/>
    <x v="796"/>
    <b v="0"/>
    <n v="90"/>
    <b v="1"/>
    <s v="music/rock"/>
    <n v="1.0135000000000001"/>
    <n v="112.61111111111111"/>
    <x v="4"/>
    <x v="11"/>
  </r>
  <r>
    <n v="797"/>
    <s v="Lust Control NEW CD!!!"/>
    <s v="Help Lust Control Kickstart their first cd in 20 years!!  To be mixed by Rocky Gray (Living Sacrifice, Soul Embraced, Evanescence)!!"/>
    <x v="9"/>
    <n v="3226"/>
    <x v="0"/>
    <x v="0"/>
    <s v="USD"/>
    <n v="1335672000"/>
    <x v="797"/>
    <b v="0"/>
    <n v="71"/>
    <b v="1"/>
    <s v="music/rock"/>
    <n v="1.0753333333333333"/>
    <n v="45.436619718309856"/>
    <x v="4"/>
    <x v="11"/>
  </r>
  <r>
    <n v="798"/>
    <s v="Eric Stuart Band 4 Song EP &quot;Character&quot;"/>
    <s v="We have some great new songs and want to record a special edition 4 song EP as our next Eric Stuart Band release"/>
    <x v="8"/>
    <n v="4021"/>
    <x v="0"/>
    <x v="0"/>
    <s v="USD"/>
    <n v="1412086187"/>
    <x v="798"/>
    <b v="0"/>
    <n v="87"/>
    <b v="1"/>
    <s v="music/rock"/>
    <n v="1.1488571428571428"/>
    <n v="46.218390804597703"/>
    <x v="4"/>
    <x v="11"/>
  </r>
  <r>
    <n v="799"/>
    <s v="Ryan Caskey's BREAKOUT ALBUM, ready to CHARGE"/>
    <s v="Los Angeles-based recording artist Ryan Caskey joined forces with producer Eddie Hedges to record alternative rock masterworks."/>
    <x v="10"/>
    <n v="5001"/>
    <x v="0"/>
    <x v="0"/>
    <s v="USD"/>
    <n v="1335542446"/>
    <x v="799"/>
    <b v="0"/>
    <n v="28"/>
    <b v="1"/>
    <s v="music/rock"/>
    <n v="1.0002"/>
    <n v="178.60714285714286"/>
    <x v="4"/>
    <x v="11"/>
  </r>
  <r>
    <n v="800"/>
    <s v="LF4 WildFire"/>
    <s v="Scotland's premier classic rock and metal festival, 3 days, 3-4 stages, family friendly,  for people of all ages"/>
    <x v="15"/>
    <n v="2282"/>
    <x v="0"/>
    <x v="1"/>
    <s v="GBP"/>
    <n v="1410431054"/>
    <x v="800"/>
    <b v="0"/>
    <n v="56"/>
    <b v="1"/>
    <s v="music/rock"/>
    <n v="1.5213333333333334"/>
    <n v="40.75"/>
    <x v="4"/>
    <x v="11"/>
  </r>
  <r>
    <n v="801"/>
    <s v="SLUTEVER DO AMERICA TOUR"/>
    <s v="ALL WE WANT TO DO IS DRIVE AROUND AMERICA AND PLAY A BUNCH OF SHOWS, BUT WE DON'T HAVE ANY MONEY..."/>
    <x v="13"/>
    <n v="2230.4299999999998"/>
    <x v="0"/>
    <x v="0"/>
    <s v="USD"/>
    <n v="1309547120"/>
    <x v="801"/>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x v="12"/>
    <n v="6080"/>
    <x v="0"/>
    <x v="0"/>
    <s v="USD"/>
    <n v="1347854700"/>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x v="98"/>
    <n v="2835"/>
    <x v="0"/>
    <x v="0"/>
    <s v="USD"/>
    <n v="1306630800"/>
    <x v="803"/>
    <b v="0"/>
    <n v="38"/>
    <b v="1"/>
    <s v="music/rock"/>
    <n v="1.232608695652174"/>
    <n v="74.60526315789474"/>
    <x v="4"/>
    <x v="11"/>
  </r>
  <r>
    <n v="804"/>
    <s v="City of Sound - A city full of stories untold"/>
    <s v="Hope and Inspiration.  That is what this project is all about. In the midst of a dark and broken world our stories can speak life."/>
    <x v="62"/>
    <n v="5500"/>
    <x v="0"/>
    <x v="0"/>
    <s v="USD"/>
    <n v="1311393540"/>
    <x v="804"/>
    <b v="0"/>
    <n v="18"/>
    <b v="1"/>
    <s v="music/rock"/>
    <n v="1"/>
    <n v="305.55555555555554"/>
    <x v="4"/>
    <x v="11"/>
  </r>
  <r>
    <n v="805"/>
    <s v="Virtual CH - The One-Man-Mixed-Media-Rock-Band Debut"/>
    <s v="Be a part of Virtual CH's debut Video and Record release.  Help fund their debut music video and record mixing expenses."/>
    <x v="9"/>
    <n v="3150"/>
    <x v="0"/>
    <x v="0"/>
    <s v="USD"/>
    <n v="1310857200"/>
    <x v="805"/>
    <b v="0"/>
    <n v="54"/>
    <b v="1"/>
    <s v="music/rock"/>
    <n v="1.05"/>
    <n v="58.333333333333336"/>
    <x v="4"/>
    <x v="11"/>
  </r>
  <r>
    <n v="806"/>
    <s v="Golden Animals NEW Album!"/>
    <s v="Help Golden Animals finish their NEW Album!"/>
    <x v="6"/>
    <n v="8355"/>
    <x v="0"/>
    <x v="0"/>
    <s v="USD"/>
    <n v="1315413339"/>
    <x v="806"/>
    <b v="0"/>
    <n v="71"/>
    <b v="1"/>
    <s v="music/rock"/>
    <n v="1.0443750000000001"/>
    <n v="117.67605633802818"/>
    <x v="4"/>
    <x v="11"/>
  </r>
  <r>
    <n v="807"/>
    <s v="Sic Vita - New EP Release - 2017"/>
    <s v="Join the Sic Vita family and lend a hand as we create a new album!"/>
    <x v="23"/>
    <n v="4205"/>
    <x v="0"/>
    <x v="0"/>
    <s v="USD"/>
    <n v="1488333600"/>
    <x v="807"/>
    <b v="0"/>
    <n v="57"/>
    <b v="1"/>
    <s v="music/rock"/>
    <n v="1.05125"/>
    <n v="73.771929824561397"/>
    <x v="4"/>
    <x v="11"/>
  </r>
  <r>
    <n v="808"/>
    <s v="The Micronite Filters | Wizard Blood Vinyl"/>
    <s v="The Micronite Filters have a blood curdling sonic adventure ready for psychedelic swirled vinyl for the best possible auditory journey."/>
    <x v="37"/>
    <n v="4500"/>
    <x v="0"/>
    <x v="5"/>
    <s v="CAD"/>
    <n v="1419224340"/>
    <x v="808"/>
    <b v="0"/>
    <n v="43"/>
    <b v="1"/>
    <s v="music/rock"/>
    <n v="1"/>
    <n v="104.65116279069767"/>
    <x v="4"/>
    <x v="11"/>
  </r>
  <r>
    <n v="809"/>
    <s v="Peter's New Album!!"/>
    <s v="Acknowledged songwriter looking to record album of new songs to secure a Publishing Contract"/>
    <x v="23"/>
    <n v="4151"/>
    <x v="0"/>
    <x v="0"/>
    <s v="USD"/>
    <n v="1390161630"/>
    <x v="809"/>
    <b v="0"/>
    <n v="52"/>
    <b v="1"/>
    <s v="music/rock"/>
    <n v="1.03775"/>
    <n v="79.82692307692308"/>
    <x v="4"/>
    <x v="11"/>
  </r>
  <r>
    <n v="810"/>
    <s v="Help us get our music into the hands of our fans!"/>
    <s v="Please help us reach both a short term and lifetime goal! We can't do this without your help. thank you a ton from all of us at P.T.R.."/>
    <x v="15"/>
    <n v="1575"/>
    <x v="0"/>
    <x v="0"/>
    <s v="USD"/>
    <n v="1346462462"/>
    <x v="810"/>
    <b v="0"/>
    <n v="27"/>
    <b v="1"/>
    <s v="music/rock"/>
    <n v="1.05"/>
    <n v="58.333333333333336"/>
    <x v="4"/>
    <x v="11"/>
  </r>
  <r>
    <n v="811"/>
    <s v="Love Water Tour"/>
    <s v="We need your financial support to cover the tour costs!  (Sound, lights, travel, stage design)"/>
    <x v="28"/>
    <n v="1040"/>
    <x v="0"/>
    <x v="0"/>
    <s v="USD"/>
    <n v="1373475120"/>
    <x v="811"/>
    <b v="0"/>
    <n v="12"/>
    <b v="1"/>
    <s v="music/rock"/>
    <n v="1.04"/>
    <n v="86.666666666666671"/>
    <x v="4"/>
    <x v="11"/>
  </r>
  <r>
    <n v="812"/>
    <s v="Don Walrus wants to press a record!!"/>
    <s v="Gainesville's pop punk 3 piece Assassinate The Scientist started a new band and they want to release a 7&quot;, but they need your help!!"/>
    <x v="20"/>
    <n v="911"/>
    <x v="0"/>
    <x v="0"/>
    <s v="USD"/>
    <n v="1362146280"/>
    <x v="812"/>
    <b v="0"/>
    <n v="33"/>
    <b v="1"/>
    <s v="music/rock"/>
    <n v="1.5183333333333333"/>
    <n v="27.606060606060606"/>
    <x v="4"/>
    <x v="11"/>
  </r>
  <r>
    <n v="813"/>
    <s v="Rules of Civility and Decent Behavior"/>
    <s v="A pre order campaign to fund the pressing of our second full length vinyl LP"/>
    <x v="15"/>
    <n v="2399.94"/>
    <x v="0"/>
    <x v="0"/>
    <s v="USD"/>
    <n v="1342825365"/>
    <x v="813"/>
    <b v="0"/>
    <n v="96"/>
    <b v="1"/>
    <s v="music/rock"/>
    <n v="1.59996"/>
    <n v="24.999375000000001"/>
    <x v="4"/>
    <x v="11"/>
  </r>
  <r>
    <n v="814"/>
    <s v="Help Pat The Human Get A Tour Van!"/>
    <s v="We have been a band since 2007, but we've never hit the road. That's messed up... So this summer, we're trying to and need your help!"/>
    <x v="28"/>
    <n v="1273"/>
    <x v="0"/>
    <x v="0"/>
    <s v="USD"/>
    <n v="1306865040"/>
    <x v="814"/>
    <b v="0"/>
    <n v="28"/>
    <b v="1"/>
    <s v="music/rock"/>
    <n v="1.2729999999999999"/>
    <n v="45.464285714285715"/>
    <x v="4"/>
    <x v="11"/>
  </r>
  <r>
    <n v="815"/>
    <s v="Some Late Help for The Early Reset"/>
    <s v="Be a part of helping The Early Reset finish their new 7 song EP."/>
    <x v="23"/>
    <n v="4280"/>
    <x v="0"/>
    <x v="0"/>
    <s v="USD"/>
    <n v="1414879303"/>
    <x v="815"/>
    <b v="0"/>
    <n v="43"/>
    <b v="1"/>
    <s v="music/rock"/>
    <n v="1.07"/>
    <n v="99.534883720930239"/>
    <x v="4"/>
    <x v="11"/>
  </r>
  <r>
    <n v="816"/>
    <s v="Help Friends and Family Release Their Debut Album"/>
    <s v="Friends and Family have an album for you. They need your help to release it to the world."/>
    <x v="39"/>
    <n v="8058.55"/>
    <x v="0"/>
    <x v="0"/>
    <s v="USD"/>
    <n v="1365489000"/>
    <x v="816"/>
    <b v="0"/>
    <n v="205"/>
    <b v="1"/>
    <s v="music/rock"/>
    <n v="1.1512214285714286"/>
    <n v="39.31"/>
    <x v="4"/>
    <x v="11"/>
  </r>
  <r>
    <n v="817"/>
    <s v="Dead Fish Handshake - follow up record to Across State Lines"/>
    <s v="Dead Fish Handshake is a rock band based out of New Jersey. We are in the process of raising funds for our second record."/>
    <x v="15"/>
    <n v="2056.66"/>
    <x v="0"/>
    <x v="0"/>
    <s v="USD"/>
    <n v="1331441940"/>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x v="18"/>
    <n v="545"/>
    <x v="0"/>
    <x v="0"/>
    <s v="USD"/>
    <n v="1344358860"/>
    <x v="818"/>
    <b v="0"/>
    <n v="19"/>
    <b v="1"/>
    <s v="music/rock"/>
    <n v="1.5571428571428572"/>
    <n v="28.684210526315791"/>
    <x v="4"/>
    <x v="11"/>
  </r>
  <r>
    <n v="819"/>
    <s v="Winter Tour"/>
    <s v="We are touring the Southeast in support of our new EP"/>
    <x v="44"/>
    <n v="435"/>
    <x v="0"/>
    <x v="0"/>
    <s v="USD"/>
    <n v="1387601040"/>
    <x v="819"/>
    <b v="0"/>
    <n v="14"/>
    <b v="1"/>
    <s v="music/rock"/>
    <n v="1.0874999999999999"/>
    <n v="31.071428571428573"/>
    <x v="4"/>
    <x v="11"/>
  </r>
  <r>
    <n v="820"/>
    <s v="Wyatt Lowe &amp; the Ottomatics Summer 2014 Tour!"/>
    <s v="Wyatt Lowe &amp; the Ottomatics will be hitting the road this June on a North and Southwest Summer 2014 tour!"/>
    <x v="13"/>
    <n v="2681"/>
    <x v="0"/>
    <x v="0"/>
    <s v="USD"/>
    <n v="1402290000"/>
    <x v="820"/>
    <b v="0"/>
    <n v="38"/>
    <b v="1"/>
    <s v="music/rock"/>
    <n v="1.3405"/>
    <n v="70.55263157894737"/>
    <x v="4"/>
    <x v="11"/>
  </r>
  <r>
    <n v="821"/>
    <s v="&quot;Grey Sky Blues&quot; - Help make Bizness Suit's new album!"/>
    <s v="Bizness Suit - NEW ALBUM - We're going to LA to record the best rock album ever - bluesy funky Rock n Roll with soul"/>
    <x v="182"/>
    <n v="17482"/>
    <x v="0"/>
    <x v="0"/>
    <s v="USD"/>
    <n v="1430712060"/>
    <x v="821"/>
    <b v="0"/>
    <n v="78"/>
    <b v="1"/>
    <s v="music/rock"/>
    <n v="1"/>
    <n v="224.12820512820514"/>
    <x v="4"/>
    <x v="11"/>
  </r>
  <r>
    <n v="822"/>
    <s v="Soul Easy - Making music for our friends."/>
    <s v="Soul Easy recording our first full length CD.  Inspired by lots of friends and lots of good times."/>
    <x v="9"/>
    <n v="3575"/>
    <x v="0"/>
    <x v="0"/>
    <s v="USD"/>
    <n v="1349477050"/>
    <x v="822"/>
    <b v="0"/>
    <n v="69"/>
    <b v="1"/>
    <s v="music/rock"/>
    <n v="1.1916666666666667"/>
    <n v="51.811594202898547"/>
    <x v="4"/>
    <x v="11"/>
  </r>
  <r>
    <n v="823"/>
    <s v="Debut Album"/>
    <s v="Eyes For Fire is finally ready to release their Debut Album but we need YOU to help us put the final touches on it."/>
    <x v="134"/>
    <n v="1436"/>
    <x v="0"/>
    <x v="0"/>
    <s v="USD"/>
    <n v="1427062852"/>
    <x v="823"/>
    <b v="0"/>
    <n v="33"/>
    <b v="1"/>
    <s v="music/rock"/>
    <n v="1.7949999999999999"/>
    <n v="43.515151515151516"/>
    <x v="4"/>
    <x v="11"/>
  </r>
  <r>
    <n v="824"/>
    <s v="Hi Ho Silver Oh - The West Coast Tour"/>
    <s v="Hi Ho Silver Oh is going on a West Coast tour! We'll be starting in Santa Barbara, and spreading our tunes all the way to Seattle and back."/>
    <x v="183"/>
    <n v="2150.1"/>
    <x v="0"/>
    <x v="0"/>
    <s v="USD"/>
    <n v="1271573940"/>
    <x v="824"/>
    <b v="0"/>
    <n v="54"/>
    <b v="1"/>
    <s v="music/rock"/>
    <n v="1.3438124999999999"/>
    <n v="39.816666666666663"/>
    <x v="4"/>
    <x v="11"/>
  </r>
  <r>
    <n v="825"/>
    <s v="KILL FREEMAN"/>
    <s v="Kickstarting Kill Freeman independently. Help fund the New Record, Video and Live Shows."/>
    <x v="78"/>
    <n v="12554"/>
    <x v="0"/>
    <x v="0"/>
    <s v="USD"/>
    <n v="1351495284"/>
    <x v="825"/>
    <b v="0"/>
    <n v="99"/>
    <b v="1"/>
    <s v="music/rock"/>
    <n v="1.0043200000000001"/>
    <n v="126.8080808080808"/>
    <x v="4"/>
    <x v="11"/>
  </r>
  <r>
    <n v="826"/>
    <s v="Protect The Dream Debut Album"/>
    <s v="Protect The Dream is preparing to record their debut album 8 years in the making. Lets make it happen Kickstarter!"/>
    <x v="62"/>
    <n v="5580"/>
    <x v="0"/>
    <x v="0"/>
    <s v="USD"/>
    <n v="1332719730"/>
    <x v="826"/>
    <b v="0"/>
    <n v="49"/>
    <b v="1"/>
    <s v="music/rock"/>
    <n v="1.0145454545454546"/>
    <n v="113.87755102040816"/>
    <x v="4"/>
    <x v="11"/>
  </r>
  <r>
    <n v="827"/>
    <s v="Losing Wings EP Release &amp; Our First Tour"/>
    <s v="We want to release our Losing Wings EP on a week-long tour of California's music scene!  We've got the EP made, we just need gas money!"/>
    <x v="43"/>
    <n v="310"/>
    <x v="0"/>
    <x v="0"/>
    <s v="USD"/>
    <n v="1329248940"/>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x v="46"/>
    <n v="1391"/>
    <x v="0"/>
    <x v="0"/>
    <s v="USD"/>
    <n v="1340641440"/>
    <x v="828"/>
    <b v="0"/>
    <n v="38"/>
    <b v="1"/>
    <s v="music/rock"/>
    <n v="1.07"/>
    <n v="36.60526315789474"/>
    <x v="4"/>
    <x v="11"/>
  </r>
  <r>
    <n v="829"/>
    <s v="Monk"/>
    <s v="We are a band from South East London- each member is19 years OA. We have been together for two years. Taking pride in making good music"/>
    <x v="2"/>
    <n v="520"/>
    <x v="0"/>
    <x v="1"/>
    <s v="GBP"/>
    <n v="1468437240"/>
    <x v="829"/>
    <b v="0"/>
    <n v="16"/>
    <b v="1"/>
    <s v="music/rock"/>
    <n v="1.04"/>
    <n v="32.5"/>
    <x v="4"/>
    <x v="11"/>
  </r>
  <r>
    <n v="830"/>
    <s v="Dark Disco Club's new album"/>
    <s v="We're making a high energy, fist pumpin', pelvis-thrusting new Rock n Roll album and we'd love for you to be a part of it."/>
    <x v="40"/>
    <n v="1941"/>
    <x v="0"/>
    <x v="0"/>
    <s v="USD"/>
    <n v="1363952225"/>
    <x v="830"/>
    <b v="0"/>
    <n v="32"/>
    <b v="1"/>
    <s v="music/rock"/>
    <n v="1.0783333333333334"/>
    <n v="60.65625"/>
    <x v="4"/>
    <x v="11"/>
  </r>
  <r>
    <n v="831"/>
    <s v="Let The 7Horse Run!"/>
    <s v="7Horse is a new band with a self-funded album and a show they want to rock in your town!"/>
    <x v="15"/>
    <n v="3500"/>
    <x v="0"/>
    <x v="0"/>
    <s v="USD"/>
    <n v="1335540694"/>
    <x v="831"/>
    <b v="0"/>
    <n v="20"/>
    <b v="1"/>
    <s v="music/rock"/>
    <n v="2.3333333333333335"/>
    <n v="175"/>
    <x v="4"/>
    <x v="11"/>
  </r>
  <r>
    <n v="832"/>
    <s v="OMG! You Can Help Hello Kelly Make Their New Record!"/>
    <s v="Being in a band can make you feel like clowns, but we've got the best fans so we're not too worried. You are the new record labels!!"/>
    <x v="36"/>
    <n v="15091.06"/>
    <x v="0"/>
    <x v="0"/>
    <s v="USD"/>
    <n v="1327133580"/>
    <x v="832"/>
    <b v="0"/>
    <n v="154"/>
    <b v="1"/>
    <s v="music/rock"/>
    <n v="1.0060706666666666"/>
    <n v="97.993896103896105"/>
    <x v="4"/>
    <x v="11"/>
  </r>
  <r>
    <n v="833"/>
    <s v="Ragman Rolls"/>
    <s v="This is an American rock album."/>
    <x v="12"/>
    <n v="6100"/>
    <x v="0"/>
    <x v="0"/>
    <s v="USD"/>
    <n v="1397941475"/>
    <x v="833"/>
    <b v="0"/>
    <n v="41"/>
    <b v="1"/>
    <s v="music/rock"/>
    <n v="1.0166666666666666"/>
    <n v="148.78048780487805"/>
    <x v="4"/>
    <x v="11"/>
  </r>
  <r>
    <n v="834"/>
    <s v="VANS Warped Tour or BUST!"/>
    <s v="We were selected out of 4,000 bands to play on VANS Warped Tour! Amazing opportunity, but touring costs $$$!  We REALLY need your help!"/>
    <x v="62"/>
    <n v="7206"/>
    <x v="0"/>
    <x v="0"/>
    <s v="USD"/>
    <n v="1372651140"/>
    <x v="834"/>
    <b v="0"/>
    <n v="75"/>
    <b v="1"/>
    <s v="music/rock"/>
    <n v="1.3101818181818181"/>
    <n v="96.08"/>
    <x v="4"/>
    <x v="11"/>
  </r>
  <r>
    <n v="835"/>
    <s v="Samuel B. Lupowitz &amp; The Ego Band - first album release"/>
    <s v="Help composer and musician Samuel B. Lupowitz release his first solo piano rock effort featuring the hard-grooving Ego Band."/>
    <x v="13"/>
    <n v="2345"/>
    <x v="0"/>
    <x v="0"/>
    <s v="USD"/>
    <n v="1337396400"/>
    <x v="835"/>
    <b v="0"/>
    <n v="40"/>
    <b v="1"/>
    <s v="music/rock"/>
    <n v="1.1725000000000001"/>
    <n v="58.625"/>
    <x v="4"/>
    <x v="11"/>
  </r>
  <r>
    <n v="836"/>
    <s v="DESMADRE Full Album + Press Kit"/>
    <s v="An album you can bring home to mom."/>
    <x v="10"/>
    <n v="5046.5200000000004"/>
    <x v="0"/>
    <x v="0"/>
    <s v="USD"/>
    <n v="1381108918"/>
    <x v="836"/>
    <b v="0"/>
    <n v="46"/>
    <b v="1"/>
    <s v="music/rock"/>
    <n v="1.009304"/>
    <n v="109.70695652173914"/>
    <x v="4"/>
    <x v="11"/>
  </r>
  <r>
    <n v="837"/>
    <s v="Take 147 - Nothin' to Lose CD Project"/>
    <s v="Take 147 is currently in the process of recording the debut album called, &quot;Nothin' to Lose&quot;."/>
    <x v="30"/>
    <n v="3045"/>
    <x v="0"/>
    <x v="0"/>
    <s v="USD"/>
    <n v="1398988662"/>
    <x v="837"/>
    <b v="0"/>
    <n v="62"/>
    <b v="1"/>
    <s v="music/rock"/>
    <n v="1.218"/>
    <n v="49.112903225806448"/>
    <x v="4"/>
    <x v="11"/>
  </r>
  <r>
    <n v="838"/>
    <s v="Be a part of The Paper Melody's next chapter: EP and Videos"/>
    <s v="The Paper Melody wants YOU to be a part of the next chapter! Be a part of the process of our brand new EP and Music Videos!"/>
    <x v="13"/>
    <n v="2908"/>
    <x v="0"/>
    <x v="0"/>
    <s v="USD"/>
    <n v="1326835985"/>
    <x v="838"/>
    <b v="0"/>
    <n v="61"/>
    <b v="1"/>
    <s v="music/rock"/>
    <n v="1.454"/>
    <n v="47.672131147540981"/>
    <x v="4"/>
    <x v="11"/>
  </r>
  <r>
    <n v="839"/>
    <s v="The Waffle Stompers - We'll Never Die"/>
    <s v="The Waffle Stompers need your support to keep doing what we love--go on tour, make music and music videos."/>
    <x v="10"/>
    <n v="5830.83"/>
    <x v="0"/>
    <x v="0"/>
    <s v="USD"/>
    <n v="1348337956"/>
    <x v="839"/>
    <b v="0"/>
    <n v="96"/>
    <b v="1"/>
    <s v="music/rock"/>
    <n v="1.166166"/>
    <n v="60.737812499999997"/>
    <x v="4"/>
    <x v="11"/>
  </r>
  <r>
    <n v="840"/>
    <s v="Carl King's New Album: Grand Architects Of The Universe"/>
    <s v="Carl King / Sir Millard Mulch / Dr. Zoltan Ã˜belisk is making a new 45-minute instrumental sci-fi album!"/>
    <x v="3"/>
    <n v="12041.66"/>
    <x v="0"/>
    <x v="0"/>
    <s v="USD"/>
    <n v="1474694787"/>
    <x v="840"/>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x v="10"/>
    <n v="5066"/>
    <x v="0"/>
    <x v="0"/>
    <s v="USD"/>
    <n v="1415653663"/>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x v="30"/>
    <n v="2608"/>
    <x v="0"/>
    <x v="5"/>
    <s v="CAD"/>
    <n v="1381723140"/>
    <x v="842"/>
    <b v="1"/>
    <n v="39"/>
    <b v="1"/>
    <s v="music/metal"/>
    <n v="1.0431999999999999"/>
    <n v="66.871794871794876"/>
    <x v="4"/>
    <x v="12"/>
  </r>
  <r>
    <n v="843"/>
    <s v="The New Album: Dig Deeper"/>
    <s v="Five metal heads dedicated to our passion for music. We believe music is Freedom, Unity &amp; Escape. Join us on our mission to Dig Deeper."/>
    <x v="9"/>
    <n v="8014"/>
    <x v="0"/>
    <x v="0"/>
    <s v="USD"/>
    <n v="1481184000"/>
    <x v="843"/>
    <b v="0"/>
    <n v="127"/>
    <b v="1"/>
    <s v="music/metal"/>
    <n v="2.6713333333333331"/>
    <n v="63.102362204724407"/>
    <x v="4"/>
    <x v="12"/>
  </r>
  <r>
    <n v="844"/>
    <s v="FROSTBURN - Lords of the Trident's new album!"/>
    <s v="The NEW ALBUM from the MOST METAL BAND ON EARTH is here! (WARNING: May cause melted faces and headbanging-related spinal trauma!)"/>
    <x v="9"/>
    <n v="5824"/>
    <x v="0"/>
    <x v="0"/>
    <s v="USD"/>
    <n v="1414817940"/>
    <x v="844"/>
    <b v="1"/>
    <n v="159"/>
    <b v="1"/>
    <s v="music/metal"/>
    <n v="1.9413333333333334"/>
    <n v="36.628930817610062"/>
    <x v="4"/>
    <x v="12"/>
  </r>
  <r>
    <n v="845"/>
    <s v="Shadow and Steel: The new album from Master Sword"/>
    <s v="Help Legend of Zelda tribute band Master Sword complete their latest heavy metal album: Shadow and Steel!"/>
    <x v="10"/>
    <n v="6019.01"/>
    <x v="0"/>
    <x v="0"/>
    <s v="USD"/>
    <n v="1473047940"/>
    <x v="845"/>
    <b v="0"/>
    <n v="177"/>
    <b v="1"/>
    <s v="music/metal"/>
    <n v="1.203802"/>
    <n v="34.005706214689269"/>
    <x v="4"/>
    <x v="12"/>
  </r>
  <r>
    <n v="846"/>
    <s v="CURVE: The debut album from Miroist needs awesome merch"/>
    <s v="Pre-order and help me fund new merchandise so we can make the album release something amazing."/>
    <x v="184"/>
    <n v="1342.01"/>
    <x v="0"/>
    <x v="1"/>
    <s v="GBP"/>
    <n v="1394460000"/>
    <x v="846"/>
    <b v="0"/>
    <n v="47"/>
    <b v="1"/>
    <s v="music/metal"/>
    <n v="1.2200090909090908"/>
    <n v="28.553404255319148"/>
    <x v="4"/>
    <x v="12"/>
  </r>
  <r>
    <n v="847"/>
    <s v="CENTROPYMUSIC"/>
    <s v="MUSIC WITH MEANING!  MUSIC THAT MATTERS!!!"/>
    <x v="185"/>
    <n v="10"/>
    <x v="0"/>
    <x v="0"/>
    <s v="USD"/>
    <n v="1436555376"/>
    <x v="847"/>
    <b v="0"/>
    <n v="1"/>
    <b v="1"/>
    <s v="music/metal"/>
    <n v="1"/>
    <n v="10"/>
    <x v="4"/>
    <x v="12"/>
  </r>
  <r>
    <n v="848"/>
    <s v="God Am"/>
    <s v="God Am, a Grunge/Doom metal band, who have been trying to fund the production of our EP to bring you a unique aural assault."/>
    <x v="43"/>
    <n v="300"/>
    <x v="0"/>
    <x v="0"/>
    <s v="USD"/>
    <n v="1429038033"/>
    <x v="848"/>
    <b v="0"/>
    <n v="16"/>
    <b v="1"/>
    <s v="music/metal"/>
    <n v="1"/>
    <n v="18.75"/>
    <x v="4"/>
    <x v="12"/>
  </r>
  <r>
    <n v="849"/>
    <s v="The Nightingale: A Gothic Fairytale"/>
    <s v="&quot;Guard your passion as if your life depended on it, for well it might!&quot;_x000a_Join Nightingale in her journey through the Poison Garden."/>
    <x v="23"/>
    <n v="4796"/>
    <x v="0"/>
    <x v="0"/>
    <s v="USD"/>
    <n v="1426473264"/>
    <x v="849"/>
    <b v="0"/>
    <n v="115"/>
    <b v="1"/>
    <s v="music/metal"/>
    <n v="1.1990000000000001"/>
    <n v="41.704347826086959"/>
    <x v="4"/>
    <x v="12"/>
  </r>
  <r>
    <n v="850"/>
    <s v="Yet Further: Sioum's Second Full-Length Album"/>
    <s v="Help Chicago-based instrumental group Sioum complete the production of their 2nd full-length album."/>
    <x v="23"/>
    <n v="6207"/>
    <x v="0"/>
    <x v="0"/>
    <s v="USD"/>
    <n v="1461560340"/>
    <x v="850"/>
    <b v="0"/>
    <n v="133"/>
    <b v="1"/>
    <s v="music/metal"/>
    <n v="1.55175"/>
    <n v="46.669172932330824"/>
    <x v="4"/>
    <x v="12"/>
  </r>
  <r>
    <n v="851"/>
    <s v="M.F.Crew, 1er Album &quot;First Ride&quot;"/>
    <s v="Salut, nous c'est M.F.Crew, on a besoin de vous pour produire notre premier album &quot;First Ride&quot; ! :)"/>
    <x v="13"/>
    <n v="2609"/>
    <x v="0"/>
    <x v="6"/>
    <s v="EUR"/>
    <n v="1469994300"/>
    <x v="851"/>
    <b v="0"/>
    <n v="70"/>
    <b v="1"/>
    <s v="music/metal"/>
    <n v="1.3045"/>
    <n v="37.271428571428572"/>
    <x v="4"/>
    <x v="12"/>
  </r>
  <r>
    <n v="852"/>
    <s v="Covers Album - Limited Vinyl Pressing"/>
    <s v="Limited edition 2x12&quot; vinyl pressing of our latest album &quot;Who Do You Think We Are?&quot;"/>
    <x v="8"/>
    <n v="3674"/>
    <x v="0"/>
    <x v="0"/>
    <s v="USD"/>
    <n v="1477342800"/>
    <x v="852"/>
    <b v="0"/>
    <n v="62"/>
    <b v="1"/>
    <s v="music/metal"/>
    <n v="1.0497142857142858"/>
    <n v="59.258064516129032"/>
    <x v="4"/>
    <x v="12"/>
  </r>
  <r>
    <n v="853"/>
    <s v="sloggoth"/>
    <s v="Help release a CD of sloggoth's first album &quot;sloggoth&quot;.  All contributors of $5 or more get a CD when the goal is met!"/>
    <x v="43"/>
    <n v="300"/>
    <x v="0"/>
    <x v="0"/>
    <s v="USD"/>
    <n v="1424116709"/>
    <x v="853"/>
    <b v="0"/>
    <n v="10"/>
    <b v="1"/>
    <s v="music/metal"/>
    <n v="1"/>
    <n v="30"/>
    <x v="4"/>
    <x v="12"/>
  </r>
  <r>
    <n v="854"/>
    <s v="Westfield Massacre - Sophomore Album &amp; Tour"/>
    <s v="Writing and Recording Sophomore record, and funding Tour to support Spring 2017 album release."/>
    <x v="186"/>
    <n v="32865.300000000003"/>
    <x v="0"/>
    <x v="0"/>
    <s v="USD"/>
    <n v="1482901546"/>
    <x v="854"/>
    <b v="0"/>
    <n v="499"/>
    <b v="1"/>
    <s v="music/metal"/>
    <n v="1.1822050359712231"/>
    <n v="65.8623246492986"/>
    <x v="4"/>
    <x v="12"/>
  </r>
  <r>
    <n v="855"/>
    <s v="AtteroTerra's Sophomore Album - Pray for Apocalypse"/>
    <s v="AtteroTerra's &quot;Pray for Apocalypse&quot; is fully completed, and only being held up by funding."/>
    <x v="187"/>
    <n v="1500"/>
    <x v="0"/>
    <x v="0"/>
    <s v="USD"/>
    <n v="1469329217"/>
    <x v="855"/>
    <b v="0"/>
    <n v="47"/>
    <b v="1"/>
    <s v="music/metal"/>
    <n v="1.0344827586206897"/>
    <n v="31.914893617021278"/>
    <x v="4"/>
    <x v="12"/>
  </r>
  <r>
    <n v="856"/>
    <s v="POWERHEAD - Wir wollen ins Studio!!!"/>
    <s v="Wir, die Heavy/Thrash Band &quot;Powerhead&quot; wollen ins Studio und eine Promo CD aufnehmen. Songs haben wir, Geld nicht ;-) ... und los!! :-)"/>
    <x v="49"/>
    <n v="545"/>
    <x v="0"/>
    <x v="12"/>
    <s v="EUR"/>
    <n v="1477422000"/>
    <x v="856"/>
    <b v="0"/>
    <n v="28"/>
    <b v="1"/>
    <s v="music/metal"/>
    <n v="2.1800000000000002"/>
    <n v="19.464285714285715"/>
    <x v="4"/>
    <x v="12"/>
  </r>
  <r>
    <n v="857"/>
    <s v="A Reason To Breathe - DEBUT ALBUM"/>
    <s v="Modern Post-Hardcore/Electro music (Hardstyle, EDM, Trap, Dubstep, Dembow, House)."/>
    <x v="38"/>
    <n v="1200"/>
    <x v="0"/>
    <x v="3"/>
    <s v="EUR"/>
    <n v="1448463431"/>
    <x v="857"/>
    <b v="0"/>
    <n v="24"/>
    <b v="1"/>
    <s v="music/metal"/>
    <n v="1"/>
    <n v="50"/>
    <x v="4"/>
    <x v="12"/>
  </r>
  <r>
    <n v="858"/>
    <s v="Gehtika - New Album - A Monster in Mourning"/>
    <s v="The album is written &amp; sounding epic, dark &amp; heavy! We now need your help to fund the release &amp; some spiffing limited edition merch!"/>
    <x v="38"/>
    <n v="1728.07"/>
    <x v="0"/>
    <x v="1"/>
    <s v="GBP"/>
    <n v="1429138740"/>
    <x v="858"/>
    <b v="0"/>
    <n v="76"/>
    <b v="1"/>
    <s v="music/metal"/>
    <n v="1.4400583333333332"/>
    <n v="22.737763157894737"/>
    <x v="4"/>
    <x v="12"/>
  </r>
  <r>
    <n v="859"/>
    <s v="Rise With Us Campaign"/>
    <s v="We are heading to the studio to create our second album and we want you to be right there with us!"/>
    <x v="23"/>
    <n v="4187"/>
    <x v="0"/>
    <x v="0"/>
    <s v="USD"/>
    <n v="1433376000"/>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x v="32"/>
    <n v="2540"/>
    <x v="2"/>
    <x v="0"/>
    <s v="USD"/>
    <n v="1385123713"/>
    <x v="860"/>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x v="37"/>
    <n v="101"/>
    <x v="2"/>
    <x v="0"/>
    <s v="USD"/>
    <n v="1474067404"/>
    <x v="861"/>
    <b v="0"/>
    <n v="2"/>
    <b v="0"/>
    <s v="music/jazz"/>
    <n v="2.2444444444444444E-2"/>
    <n v="50.5"/>
    <x v="4"/>
    <x v="13"/>
  </r>
  <r>
    <n v="862"/>
    <s v="The London Jazz Machine  - Jazz greats musical project"/>
    <s v="I want to work with the great John Goodsall and Percy Jones from Brand X to create the ultimate new jazz album."/>
    <x v="63"/>
    <n v="170"/>
    <x v="2"/>
    <x v="1"/>
    <s v="GBP"/>
    <n v="1384179548"/>
    <x v="862"/>
    <b v="0"/>
    <n v="4"/>
    <b v="0"/>
    <s v="music/jazz"/>
    <n v="3.3999999999999998E-3"/>
    <n v="42.5"/>
    <x v="4"/>
    <x v="13"/>
  </r>
  <r>
    <n v="863"/>
    <s v="Help Fund Jason's Debut Jazz CD &quot;Exodus&quot;"/>
    <s v="I'm making the move from a side man in local groups to the leader with this debut jazz CD project."/>
    <x v="13"/>
    <n v="90"/>
    <x v="2"/>
    <x v="0"/>
    <s v="USD"/>
    <n v="1329014966"/>
    <x v="863"/>
    <b v="0"/>
    <n v="5"/>
    <b v="0"/>
    <s v="music/jazz"/>
    <n v="4.4999999999999998E-2"/>
    <n v="18"/>
    <x v="4"/>
    <x v="13"/>
  </r>
  <r>
    <n v="864"/>
    <s v="Help fund an album of LDS songs arranged for jazz piano trio"/>
    <s v="Help to make an album that will stand out in the pantheon of LDS music, an album of the highest musical and artistic standards."/>
    <x v="115"/>
    <n v="2700"/>
    <x v="2"/>
    <x v="0"/>
    <s v="USD"/>
    <n v="1381917540"/>
    <x v="864"/>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x v="41"/>
    <n v="45"/>
    <x v="2"/>
    <x v="0"/>
    <s v="USD"/>
    <n v="1358361197"/>
    <x v="865"/>
    <b v="0"/>
    <n v="2"/>
    <b v="0"/>
    <s v="music/jazz"/>
    <n v="2.0454545454545454E-2"/>
    <n v="22.5"/>
    <x v="4"/>
    <x v="13"/>
  </r>
  <r>
    <n v="866"/>
    <s v="California Dreamin' Tour 2015"/>
    <s v="Drivetime heads to Cali for summer tour supported by @Smoothjazz.com &amp; @JJZPhilly  #Spaghettini #The Roxy"/>
    <x v="8"/>
    <n v="640"/>
    <x v="2"/>
    <x v="0"/>
    <s v="USD"/>
    <n v="1425136200"/>
    <x v="866"/>
    <b v="0"/>
    <n v="11"/>
    <b v="0"/>
    <s v="music/jazz"/>
    <n v="0.18285714285714286"/>
    <n v="58.18181818181818"/>
    <x v="4"/>
    <x v="13"/>
  </r>
  <r>
    <n v="867"/>
    <s v="Miche Fambro - &quot;Forever Friday&quot; Jazz CD"/>
    <s v="MichÃ© Fambro records the long-awaited Jazz Crooner album.  Favorite standards, and soon-to-be classic originals in one memorable album."/>
    <x v="10"/>
    <n v="1201"/>
    <x v="2"/>
    <x v="0"/>
    <s v="USD"/>
    <n v="1259643540"/>
    <x v="867"/>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x v="101"/>
    <n v="50"/>
    <x v="2"/>
    <x v="0"/>
    <s v="USD"/>
    <n v="1389055198"/>
    <x v="868"/>
    <b v="0"/>
    <n v="1"/>
    <b v="0"/>
    <s v="music/jazz"/>
    <n v="1.1111111111111111E-3"/>
    <n v="50"/>
    <x v="4"/>
    <x v="13"/>
  </r>
  <r>
    <n v="869"/>
    <s v="Live DVD Concert by Twice As Good"/>
    <s v="The band Twice As Good wants to create and distribute a DVD of their live concert performance. This amazing band needs to be seen!"/>
    <x v="188"/>
    <n v="1040"/>
    <x v="2"/>
    <x v="0"/>
    <s v="USD"/>
    <n v="1365448657"/>
    <x v="869"/>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x v="22"/>
    <n v="62"/>
    <x v="2"/>
    <x v="1"/>
    <s v="GBP"/>
    <n v="1377995523"/>
    <x v="870"/>
    <b v="0"/>
    <n v="5"/>
    <b v="0"/>
    <s v="music/jazz"/>
    <n v="3.0999999999999999E-3"/>
    <n v="12.4"/>
    <x v="4"/>
    <x v="13"/>
  </r>
  <r>
    <n v="871"/>
    <s v="fo/mo/deep heads back into the studio to record their 3rd CD"/>
    <s v="fo/mo/deep heads back into the studio in January 2014 to record their 3rd CD. Seeking to continue experimenting with all things groove:"/>
    <x v="12"/>
    <n v="325"/>
    <x v="2"/>
    <x v="0"/>
    <s v="USD"/>
    <n v="1385735295"/>
    <x v="871"/>
    <b v="0"/>
    <n v="12"/>
    <b v="0"/>
    <s v="music/jazz"/>
    <n v="5.4166666666666669E-2"/>
    <n v="27.083333333333332"/>
    <x v="4"/>
    <x v="13"/>
  </r>
  <r>
    <n v="872"/>
    <s v="Songs of Africa Ensemble Goodwill Africa Tour"/>
    <s v="The Songs of Africa Ensemble embarks on their first Goodwill Africa Tour, to taste African music &amp; culture firsthand."/>
    <x v="6"/>
    <n v="65"/>
    <x v="2"/>
    <x v="0"/>
    <s v="USD"/>
    <n v="1299786527"/>
    <x v="872"/>
    <b v="0"/>
    <n v="2"/>
    <b v="0"/>
    <s v="music/jazz"/>
    <n v="8.1250000000000003E-3"/>
    <n v="32.5"/>
    <x v="4"/>
    <x v="13"/>
  </r>
  <r>
    <n v="873"/>
    <s v="The Dreamer-An Original Jazz CD"/>
    <s v="Fall in love with &quot;The Dreamer&quot;, new original music from trumpeter Freddie Dunn!"/>
    <x v="8"/>
    <n v="45"/>
    <x v="2"/>
    <x v="0"/>
    <s v="USD"/>
    <n v="1352610040"/>
    <x v="873"/>
    <b v="0"/>
    <n v="5"/>
    <b v="0"/>
    <s v="music/jazz"/>
    <n v="1.2857142857142857E-2"/>
    <n v="9"/>
    <x v="4"/>
    <x v="13"/>
  </r>
  <r>
    <n v="874"/>
    <s v="New Jerry Tachoir Group Recording"/>
    <s v="Tachoir music has been described as &quot;Highly original compositions with dazzling improvisations by virtuoso musicians&quot; - The Times"/>
    <x v="9"/>
    <n v="730"/>
    <x v="2"/>
    <x v="0"/>
    <s v="USD"/>
    <n v="1367676034"/>
    <x v="87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x v="10"/>
    <n v="0"/>
    <x v="2"/>
    <x v="0"/>
    <s v="USD"/>
    <n v="1442856131"/>
    <x v="875"/>
    <b v="0"/>
    <n v="0"/>
    <b v="0"/>
    <s v="music/jazz"/>
    <n v="0"/>
    <e v="#DIV/0!"/>
    <x v="4"/>
    <x v="13"/>
  </r>
  <r>
    <n v="876"/>
    <s v="Sound Of Dobells"/>
    <s v="What was the greatest record shop ever?  DOBELLS!"/>
    <x v="189"/>
    <n v="1286"/>
    <x v="2"/>
    <x v="1"/>
    <s v="GBP"/>
    <n v="1359978927"/>
    <x v="876"/>
    <b v="0"/>
    <n v="45"/>
    <b v="0"/>
    <s v="music/jazz"/>
    <n v="0.40799492385786801"/>
    <n v="28.577777777777779"/>
    <x v="4"/>
    <x v="13"/>
  </r>
  <r>
    <n v="877"/>
    <s v="A Saxidentals Music Video!!!"/>
    <s v="The Saxidentals are a Laie, HI based saxophone quartet. We have been playing gigs all around Laie and would love to make a music video!"/>
    <x v="13"/>
    <n v="1351"/>
    <x v="2"/>
    <x v="0"/>
    <s v="USD"/>
    <n v="1387479360"/>
    <x v="877"/>
    <b v="0"/>
    <n v="29"/>
    <b v="0"/>
    <s v="music/jazz"/>
    <n v="0.67549999999999999"/>
    <n v="46.586206896551722"/>
    <x v="4"/>
    <x v="13"/>
  </r>
  <r>
    <n v="878"/>
    <s v="Justin Cron's Sax Debut Album"/>
    <s v="Join in and help me make my first jazz album. I would really like to make a Christmas album and a smooth jazz CD. Want a FREE CD?"/>
    <x v="10"/>
    <n v="65"/>
    <x v="2"/>
    <x v="0"/>
    <s v="USD"/>
    <n v="1293082524"/>
    <x v="878"/>
    <b v="0"/>
    <n v="2"/>
    <b v="0"/>
    <s v="music/jazz"/>
    <n v="1.2999999999999999E-2"/>
    <n v="32.5"/>
    <x v="4"/>
    <x v="13"/>
  </r>
  <r>
    <n v="879"/>
    <s v="Bring jazz legend Peter BrÃ¶tzmann to Minneapolis"/>
    <s v="It'll be THE event of the year for the musically adventurous types. Don't miss this chance to bring Peter BrÃ¶tzmann to our fair city!"/>
    <x v="190"/>
    <n v="644"/>
    <x v="2"/>
    <x v="0"/>
    <s v="USD"/>
    <n v="1338321305"/>
    <x v="879"/>
    <b v="0"/>
    <n v="30"/>
    <b v="0"/>
    <s v="music/jazz"/>
    <n v="0.30666666666666664"/>
    <n v="21.466666666666665"/>
    <x v="4"/>
    <x v="13"/>
  </r>
  <r>
    <n v="880"/>
    <s v="Lifelike Figures Vinyl Pressing!"/>
    <s v="A record representing an era in East Bay local music that sustained art &amp; community that deserves to be preserved on 180 gram vinyl."/>
    <x v="191"/>
    <n v="113"/>
    <x v="2"/>
    <x v="0"/>
    <s v="USD"/>
    <n v="1351582938"/>
    <x v="880"/>
    <b v="0"/>
    <n v="8"/>
    <b v="0"/>
    <s v="music/indie rock"/>
    <n v="2.9894179894179893E-2"/>
    <n v="14.125"/>
    <x v="4"/>
    <x v="14"/>
  </r>
  <r>
    <n v="881"/>
    <s v="Funding the new album by Chris Reed and the Anime Raiders"/>
    <s v="To raise funds to finish the latest album by Chris Reed and the Anime Raiders, called &quot;Deep City Diving&quot;"/>
    <x v="192"/>
    <n v="30"/>
    <x v="2"/>
    <x v="0"/>
    <s v="USD"/>
    <n v="1326520886"/>
    <x v="881"/>
    <b v="0"/>
    <n v="1"/>
    <b v="0"/>
    <s v="music/indie rock"/>
    <n v="8.0000000000000002E-3"/>
    <n v="30"/>
    <x v="4"/>
    <x v="14"/>
  </r>
  <r>
    <n v="882"/>
    <s v="The Scotty Karate Vinyl Round-Up (Scotch Bonnet)"/>
    <s v="This Full length Album Needs the real living record life. It took us 4 hard years, countless deaths and several studios but we won."/>
    <x v="15"/>
    <n v="302"/>
    <x v="2"/>
    <x v="0"/>
    <s v="USD"/>
    <n v="1315341550"/>
    <x v="882"/>
    <b v="0"/>
    <n v="14"/>
    <b v="0"/>
    <s v="music/indie rock"/>
    <n v="0.20133333333333334"/>
    <n v="21.571428571428573"/>
    <x v="4"/>
    <x v="14"/>
  </r>
  <r>
    <n v="883"/>
    <s v="Dana Lawrence Music NEW EP"/>
    <s v="Seeking supporters to help me break the 15 year streak since my last record.  Dana Lawrence Music is ready to go back into the studio!"/>
    <x v="10"/>
    <n v="2001"/>
    <x v="2"/>
    <x v="0"/>
    <s v="USD"/>
    <n v="1456957635"/>
    <x v="883"/>
    <b v="0"/>
    <n v="24"/>
    <b v="0"/>
    <s v="music/indie rock"/>
    <n v="0.4002"/>
    <n v="83.375"/>
    <x v="4"/>
    <x v="14"/>
  </r>
  <r>
    <n v="884"/>
    <s v="Angwish &quot;I Wanna Be Your Monkey&quot; Music Video"/>
    <s v="We need to hire an animal trainer to have a chimpanzee actor perform in our music video with us!"/>
    <x v="13"/>
    <n v="20"/>
    <x v="2"/>
    <x v="0"/>
    <s v="USD"/>
    <n v="1336789860"/>
    <x v="884"/>
    <b v="0"/>
    <n v="2"/>
    <b v="0"/>
    <s v="music/indie rock"/>
    <n v="0.01"/>
    <n v="10"/>
    <x v="4"/>
    <x v="14"/>
  </r>
  <r>
    <n v="885"/>
    <s v="Origin - Cobrette Bardole's Sophomore Album!"/>
    <s v="Cobrette Bardole's widely anticipated sophomore release is ready for tracking and he needs your help to make it a reality!"/>
    <x v="28"/>
    <n v="750"/>
    <x v="2"/>
    <x v="0"/>
    <s v="USD"/>
    <n v="1483137311"/>
    <x v="885"/>
    <b v="0"/>
    <n v="21"/>
    <b v="0"/>
    <s v="music/indie rock"/>
    <n v="0.75"/>
    <n v="35.714285714285715"/>
    <x v="4"/>
    <x v="14"/>
  </r>
  <r>
    <n v="886"/>
    <s v="Sap Laughter : Merch Fundraiser!"/>
    <s v="The time has finally come... Sap Laughter is in the process of updating our merchandise setup, and we need your help making it happen!"/>
    <x v="2"/>
    <n v="205"/>
    <x v="2"/>
    <x v="0"/>
    <s v="USD"/>
    <n v="1473972813"/>
    <x v="886"/>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x v="28"/>
    <n v="0"/>
    <x v="2"/>
    <x v="0"/>
    <s v="USD"/>
    <n v="1338159655"/>
    <x v="887"/>
    <b v="0"/>
    <n v="0"/>
    <b v="0"/>
    <s v="music/indie rock"/>
    <n v="0"/>
    <e v="#DIV/0!"/>
    <x v="4"/>
    <x v="14"/>
  </r>
  <r>
    <n v="888"/>
    <s v="Ginger Binge's first album"/>
    <s v="Support Ginger Binge sounds. We're an independent 'cosmic Americana' band. We love to play music for you. We are grateful for your help"/>
    <x v="28"/>
    <n v="72"/>
    <x v="2"/>
    <x v="0"/>
    <s v="USD"/>
    <n v="1314856800"/>
    <x v="888"/>
    <b v="0"/>
    <n v="4"/>
    <b v="0"/>
    <s v="music/indie rock"/>
    <n v="7.1999999999999995E-2"/>
    <n v="18"/>
    <x v="4"/>
    <x v="14"/>
  </r>
  <r>
    <n v="889"/>
    <s v="Ryan Harner's Full Length Album - The Wonder of the Sea"/>
    <s v="I have finally decided to follow my dream. I want to be a professional musician. This is the project that with get me there."/>
    <x v="31"/>
    <n v="2360.3200000000002"/>
    <x v="2"/>
    <x v="0"/>
    <s v="USD"/>
    <n v="1412534943"/>
    <x v="889"/>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x v="9"/>
    <n v="125"/>
    <x v="2"/>
    <x v="0"/>
    <s v="USD"/>
    <n v="1385055979"/>
    <x v="890"/>
    <b v="0"/>
    <n v="4"/>
    <b v="0"/>
    <s v="music/indie rock"/>
    <n v="4.1666666666666664E-2"/>
    <n v="31.25"/>
    <x v="4"/>
    <x v="14"/>
  </r>
  <r>
    <n v="891"/>
    <s v="Den-Mate: New EP and Tour"/>
    <s v="Along with a new EP production and release, it's time to bring Den-Mate, LIVE, to a location near you - East Coast and Beyond!"/>
    <x v="6"/>
    <n v="260"/>
    <x v="2"/>
    <x v="0"/>
    <s v="USD"/>
    <n v="1408581930"/>
    <x v="891"/>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x v="12"/>
    <n v="2445"/>
    <x v="2"/>
    <x v="0"/>
    <s v="USD"/>
    <n v="1280635200"/>
    <x v="892"/>
    <b v="0"/>
    <n v="17"/>
    <b v="0"/>
    <s v="music/indie rock"/>
    <n v="0.40749999999999997"/>
    <n v="143.8235294117647"/>
    <x v="4"/>
    <x v="14"/>
  </r>
  <r>
    <n v="893"/>
    <s v="The Big Band Theory Music Festival"/>
    <s v="The Philly music scene is full of amazing talent. This annual music festival is to celebrate those gems within that scene!"/>
    <x v="13"/>
    <n v="200"/>
    <x v="2"/>
    <x v="0"/>
    <s v="USD"/>
    <n v="1427920363"/>
    <x v="893"/>
    <b v="0"/>
    <n v="5"/>
    <b v="0"/>
    <s v="music/indie rock"/>
    <n v="0.1"/>
    <n v="40"/>
    <x v="4"/>
    <x v="14"/>
  </r>
  <r>
    <n v="894"/>
    <s v="Saint Sebastian's Debut Album &amp; Short Film"/>
    <s v="Help Saint Sebastian finish their debut album, Melancholy Breakdown, accompanied by a short documentary film about fibromyalgia."/>
    <x v="22"/>
    <n v="7834"/>
    <x v="2"/>
    <x v="0"/>
    <s v="USD"/>
    <n v="1465169610"/>
    <x v="894"/>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x v="6"/>
    <n v="195"/>
    <x v="2"/>
    <x v="0"/>
    <s v="USD"/>
    <n v="1287975829"/>
    <x v="895"/>
    <b v="0"/>
    <n v="7"/>
    <b v="0"/>
    <s v="music/indie rock"/>
    <n v="2.4375000000000001E-2"/>
    <n v="27.857142857142858"/>
    <x v="4"/>
    <x v="14"/>
  </r>
  <r>
    <n v="896"/>
    <s v="Hardsoul Poets New Album!"/>
    <s v="The people have spoken...the stars have aligned...Hardsoul Poets are making a new record and we want our fans on the front lines."/>
    <x v="6"/>
    <n v="3200"/>
    <x v="2"/>
    <x v="0"/>
    <s v="USD"/>
    <n v="1440734400"/>
    <x v="896"/>
    <b v="0"/>
    <n v="72"/>
    <b v="0"/>
    <s v="music/indie rock"/>
    <n v="0.4"/>
    <n v="44.444444444444443"/>
    <x v="4"/>
    <x v="14"/>
  </r>
  <r>
    <n v="897"/>
    <s v="Park XXVII Album Release"/>
    <s v="Park XXVII is putting together an album of up and coming Georgia bands. We need money to fund the recording/production costs of this cd"/>
    <x v="9"/>
    <n v="0"/>
    <x v="2"/>
    <x v="0"/>
    <s v="USD"/>
    <n v="1354123908"/>
    <x v="897"/>
    <b v="0"/>
    <n v="0"/>
    <b v="0"/>
    <s v="music/indie rock"/>
    <n v="0"/>
    <e v="#DIV/0!"/>
    <x v="4"/>
    <x v="14"/>
  </r>
  <r>
    <n v="898"/>
    <s v="Foundations: 12 Songs in 2012"/>
    <s v="For each month in 2012, Sonnet will be releasing a Jesus-celebrating, grave-shattering, ear-tickling, mind-provoking song!"/>
    <x v="30"/>
    <n v="70"/>
    <x v="2"/>
    <x v="0"/>
    <s v="USD"/>
    <n v="1326651110"/>
    <x v="898"/>
    <b v="0"/>
    <n v="2"/>
    <b v="0"/>
    <s v="music/indie rock"/>
    <n v="2.8000000000000001E-2"/>
    <n v="35"/>
    <x v="4"/>
    <x v="14"/>
  </r>
  <r>
    <n v="899"/>
    <s v="Lets get 48/14 pressed!!!"/>
    <s v="Lets get 48/14 pressed and in your cd players,ipods,blogs, and facebook status'. Lets get it everywhere!"/>
    <x v="47"/>
    <n v="280"/>
    <x v="2"/>
    <x v="0"/>
    <s v="USD"/>
    <n v="1306549362"/>
    <x v="899"/>
    <b v="0"/>
    <n v="8"/>
    <b v="0"/>
    <s v="music/indie rock"/>
    <n v="0.37333333333333335"/>
    <n v="35"/>
    <x v="4"/>
    <x v="14"/>
  </r>
  <r>
    <n v="900"/>
    <s v="Project Revive: Protecting the Creative Impulse"/>
    <s v="With Project Revive, I aim to protect and nurture the creative impulse through music."/>
    <x v="10"/>
    <n v="21"/>
    <x v="2"/>
    <x v="0"/>
    <s v="USD"/>
    <n v="1459365802"/>
    <x v="900"/>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x v="901"/>
    <b v="0"/>
    <n v="0"/>
    <b v="0"/>
    <s v="music/jazz"/>
    <n v="0"/>
    <e v="#DIV/0!"/>
    <x v="4"/>
    <x v="13"/>
  </r>
  <r>
    <n v="902"/>
    <s v="MISTER BROWN"/>
    <s v="I'VE STARTED A BRAND NEW ALBUM THAT WILL FEATURE ACID JAZZ, FUNK, ROCK, AND DANCE WITH THE PROMISE OF TOURING NEXT YEAR IN THE USA"/>
    <x v="11"/>
    <n v="90"/>
    <x v="2"/>
    <x v="0"/>
    <s v="USD"/>
    <n v="1409412600"/>
    <x v="902"/>
    <b v="0"/>
    <n v="3"/>
    <b v="0"/>
    <s v="music/jazz"/>
    <n v="3.0000000000000001E-3"/>
    <n v="30"/>
    <x v="4"/>
    <x v="13"/>
  </r>
  <r>
    <n v="903"/>
    <s v="U City Jazz Festival, St. Louis, MO"/>
    <s v="The U City Jazz Festival is offered for free to the community and features the best jazz talent from the midwest."/>
    <x v="10"/>
    <n v="160"/>
    <x v="2"/>
    <x v="0"/>
    <s v="USD"/>
    <n v="1348367100"/>
    <x v="903"/>
    <b v="0"/>
    <n v="4"/>
    <b v="0"/>
    <s v="music/jazz"/>
    <n v="3.2000000000000001E-2"/>
    <n v="40"/>
    <x v="4"/>
    <x v="13"/>
  </r>
  <r>
    <n v="904"/>
    <s v="The Woodlands Jazz Fest"/>
    <s v="Support the preservation of Jazz and help us become a national Jazz Festival with the best music, food, and fun for all ages!"/>
    <x v="63"/>
    <n v="151"/>
    <x v="2"/>
    <x v="0"/>
    <s v="USD"/>
    <n v="1451786137"/>
    <x v="904"/>
    <b v="0"/>
    <n v="3"/>
    <b v="0"/>
    <s v="music/jazz"/>
    <n v="3.0200000000000001E-3"/>
    <n v="50.333333333333336"/>
    <x v="4"/>
    <x v="13"/>
  </r>
  <r>
    <n v="905"/>
    <s v="Jazz For Everyone!"/>
    <s v="Working hard to get into the studio to record, produce, and edit my break out CD. I hope to realize my vision!"/>
    <x v="115"/>
    <n v="196"/>
    <x v="2"/>
    <x v="0"/>
    <s v="USD"/>
    <n v="1295847926"/>
    <x v="905"/>
    <b v="0"/>
    <n v="6"/>
    <b v="0"/>
    <s v="music/jazz"/>
    <n v="3.0153846153846153E-2"/>
    <n v="32.666666666666664"/>
    <x v="4"/>
    <x v="13"/>
  </r>
  <r>
    <n v="906"/>
    <s v="24th Music Presents Channeling Motown (Live)"/>
    <s v="The DMV's most respected saxophonist pay tribute to Motown."/>
    <x v="36"/>
    <n v="0"/>
    <x v="2"/>
    <x v="0"/>
    <s v="USD"/>
    <n v="1394681590"/>
    <x v="906"/>
    <b v="0"/>
    <n v="0"/>
    <b v="0"/>
    <s v="music/jazz"/>
    <n v="0"/>
    <e v="#DIV/0!"/>
    <x v="4"/>
    <x v="13"/>
  </r>
  <r>
    <n v="907"/>
    <s v="Greg Chambers Saxophone CD"/>
    <s v="Greg Chambers' self-titled CD needs support for post production, replication, and promotion."/>
    <x v="193"/>
    <n v="0"/>
    <x v="2"/>
    <x v="0"/>
    <s v="USD"/>
    <n v="1315715823"/>
    <x v="907"/>
    <b v="0"/>
    <n v="0"/>
    <b v="0"/>
    <s v="music/jazz"/>
    <n v="0"/>
    <e v="#DIV/0!"/>
    <x v="4"/>
    <x v="13"/>
  </r>
  <r>
    <n v="908"/>
    <s v="Help Tony Copeland and get free cd's and mp3's"/>
    <s v="This project is designed to help protect the environment by using Eco-friendly product packaging."/>
    <x v="30"/>
    <n v="0"/>
    <x v="2"/>
    <x v="0"/>
    <s v="USD"/>
    <n v="1280206740"/>
    <x v="908"/>
    <b v="0"/>
    <n v="0"/>
    <b v="0"/>
    <s v="music/jazz"/>
    <n v="0"/>
    <e v="#DIV/0!"/>
    <x v="4"/>
    <x v="13"/>
  </r>
  <r>
    <n v="909"/>
    <s v="Philly Jazz Fest - &quot;Remembering Grover&quot;"/>
    <s v="Woody Woodland and Carol Stone, are back on the scene presenting Philly Jazz Fest â€œRemembering Groverâ€ September 22, 2012."/>
    <x v="194"/>
    <n v="520"/>
    <x v="2"/>
    <x v="0"/>
    <s v="USD"/>
    <n v="1343016000"/>
    <x v="909"/>
    <b v="0"/>
    <n v="8"/>
    <b v="0"/>
    <s v="music/jazz"/>
    <n v="3.2500000000000001E-2"/>
    <n v="65"/>
    <x v="4"/>
    <x v="13"/>
  </r>
  <r>
    <n v="910"/>
    <s v="Hattie Bee's Second Album"/>
    <s v="After the success of my first album &quot;A Very Hattie Christmas&quot; I'm coming back with my second album &quot;The Way We Used To Bee&quot;."/>
    <x v="131"/>
    <n v="123"/>
    <x v="2"/>
    <x v="1"/>
    <s v="GBP"/>
    <n v="1488546319"/>
    <x v="910"/>
    <b v="0"/>
    <n v="5"/>
    <b v="0"/>
    <s v="music/jazz"/>
    <n v="0.22363636363636363"/>
    <n v="24.6"/>
    <x v="4"/>
    <x v="13"/>
  </r>
  <r>
    <n v="911"/>
    <s v="Hot Jazz and Latin Luxury in Lima"/>
    <s v="Promoting an &quot;over the top&quot; all inclusive jazz experience featuring top notch performers in a luxurious Latin setting in Lima, Peru."/>
    <x v="57"/>
    <n v="0"/>
    <x v="2"/>
    <x v="0"/>
    <s v="USD"/>
    <n v="1390522045"/>
    <x v="911"/>
    <b v="0"/>
    <n v="0"/>
    <b v="0"/>
    <s v="music/jazz"/>
    <n v="0"/>
    <e v="#DIV/0!"/>
    <x v="4"/>
    <x v="13"/>
  </r>
  <r>
    <n v="912"/>
    <s v="Triad a new album by James Murrell"/>
    <s v="My new album will be called Triad, an album of original music performed by me &amp; guest musical artists."/>
    <x v="8"/>
    <n v="30"/>
    <x v="2"/>
    <x v="0"/>
    <s v="USD"/>
    <n v="1355197047"/>
    <x v="912"/>
    <b v="0"/>
    <n v="2"/>
    <b v="0"/>
    <s v="music/jazz"/>
    <n v="8.5714285714285719E-3"/>
    <n v="15"/>
    <x v="4"/>
    <x v="13"/>
  </r>
  <r>
    <n v="913"/>
    <s v="100% Faith Jazz Gospel CD Recording Project 2012"/>
    <s v="Faith Monah is an unique Gospel-Jazz singer who scats and swings the Word of God. She is ready to record her FIRST jazzy Gospel album."/>
    <x v="11"/>
    <n v="1982"/>
    <x v="2"/>
    <x v="0"/>
    <s v="USD"/>
    <n v="1336188019"/>
    <x v="913"/>
    <b v="0"/>
    <n v="24"/>
    <b v="0"/>
    <s v="music/jazz"/>
    <n v="6.6066666666666662E-2"/>
    <n v="82.583333333333329"/>
    <x v="4"/>
    <x v="13"/>
  </r>
  <r>
    <n v="914"/>
    <s v="Soul Of Man Video Project"/>
    <s v="This project is for the making of a music video. All funds will go towards production costs for this event only."/>
    <x v="15"/>
    <n v="0"/>
    <x v="2"/>
    <x v="0"/>
    <s v="USD"/>
    <n v="1345918747"/>
    <x v="914"/>
    <b v="0"/>
    <n v="0"/>
    <b v="0"/>
    <s v="music/jazz"/>
    <n v="0"/>
    <e v="#DIV/0!"/>
    <x v="4"/>
    <x v="13"/>
  </r>
  <r>
    <n v="915"/>
    <s v="Russ Spiegel's Uncommon Knowledge: The Deep Brooklyn Suite"/>
    <s v="â€œThe Deep Brooklyn Suiteâ€ is a series of musical impressions about living and surviving in Brooklyn."/>
    <x v="115"/>
    <n v="375"/>
    <x v="2"/>
    <x v="0"/>
    <s v="USD"/>
    <n v="1330577940"/>
    <x v="915"/>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x v="126"/>
    <n v="0"/>
    <x v="2"/>
    <x v="0"/>
    <s v="USD"/>
    <n v="1287723600"/>
    <x v="916"/>
    <b v="0"/>
    <n v="0"/>
    <b v="0"/>
    <s v="music/jazz"/>
    <n v="0"/>
    <e v="#DIV/0!"/>
    <x v="4"/>
    <x v="13"/>
  </r>
  <r>
    <n v="917"/>
    <s v="Heads Up! / Vai com Tudo! - Music &amp; Sports Education for All"/>
    <s v="2014 World Cup / Copa do Mundo is creating much controversy. The song and video support and promote music &amp; sports education for all."/>
    <x v="10"/>
    <n v="30"/>
    <x v="2"/>
    <x v="0"/>
    <s v="USD"/>
    <n v="1405305000"/>
    <x v="917"/>
    <b v="0"/>
    <n v="1"/>
    <b v="0"/>
    <s v="music/jazz"/>
    <n v="6.0000000000000001E-3"/>
    <n v="30"/>
    <x v="4"/>
    <x v="13"/>
  </r>
  <r>
    <n v="918"/>
    <s v="A fine blend of jazz, electronica, rock and spoken word"/>
    <s v="Come watch my new mind twisting yet soothing music video â€œNothing Basicâ€. If you like it you can become part of what's coming up next!"/>
    <x v="195"/>
    <n v="196"/>
    <x v="2"/>
    <x v="1"/>
    <s v="GBP"/>
    <n v="1417474761"/>
    <x v="918"/>
    <b v="0"/>
    <n v="10"/>
    <b v="0"/>
    <s v="music/jazz"/>
    <n v="5.0256410256410255E-2"/>
    <n v="19.600000000000001"/>
    <x v="4"/>
    <x v="13"/>
  </r>
  <r>
    <n v="919"/>
    <s v="Jazz CD:  Out of The Blue"/>
    <s v="Cool jazz with a New Orleans flavor."/>
    <x v="22"/>
    <n v="100"/>
    <x v="2"/>
    <x v="0"/>
    <s v="USD"/>
    <n v="1355930645"/>
    <x v="919"/>
    <b v="0"/>
    <n v="1"/>
    <b v="0"/>
    <s v="music/jazz"/>
    <n v="5.0000000000000001E-3"/>
    <n v="100"/>
    <x v="4"/>
    <x v="13"/>
  </r>
  <r>
    <n v="920"/>
    <s v="MIAMI JAZZ PROJECT: TEST OF TIME RECORDING"/>
    <s v="Miami club band records powerhouse fusion album. You don't have to be a musician to understand the sound of jazz."/>
    <x v="62"/>
    <n v="0"/>
    <x v="2"/>
    <x v="0"/>
    <s v="USD"/>
    <n v="1384448822"/>
    <x v="920"/>
    <b v="0"/>
    <n v="0"/>
    <b v="0"/>
    <s v="music/jazz"/>
    <n v="0"/>
    <e v="#DIV/0!"/>
    <x v="4"/>
    <x v="13"/>
  </r>
  <r>
    <n v="921"/>
    <s v="&quot;Reflections Of Brownie&quot; a new tribute to Clifford Brown"/>
    <s v="I'm recording the music of my uncle, Legendary trumpeter Clifford Brown. Had uncle Cliff lived, how might he revisit his music today?"/>
    <x v="36"/>
    <n v="4635"/>
    <x v="2"/>
    <x v="0"/>
    <s v="USD"/>
    <n v="1323666376"/>
    <x v="921"/>
    <b v="0"/>
    <n v="20"/>
    <b v="0"/>
    <s v="music/jazz"/>
    <n v="0.309"/>
    <n v="231.75"/>
    <x v="4"/>
    <x v="13"/>
  </r>
  <r>
    <n v="922"/>
    <s v="THE JOEY MORANT PROJECT:   JAZZIFIED R'nB"/>
    <s v="Our goal is to help educate the world about jazz and its components; how it relates to love, romance, and success."/>
    <x v="100"/>
    <n v="5680"/>
    <x v="2"/>
    <x v="0"/>
    <s v="USD"/>
    <n v="1412167393"/>
    <x v="922"/>
    <b v="0"/>
    <n v="30"/>
    <b v="0"/>
    <s v="music/jazz"/>
    <n v="0.21037037037037037"/>
    <n v="189.33333333333334"/>
    <x v="4"/>
    <x v="13"/>
  </r>
  <r>
    <n v="923"/>
    <s v="First Solo Album - Siempre Filiberto"/>
    <s v="My first solo Album, &quot;Siempre Filiberto&quot;.  Inspired by and dedicated to a great man in my life who I recently lost to a tragic accident"/>
    <x v="36"/>
    <n v="330"/>
    <x v="2"/>
    <x v="0"/>
    <s v="USD"/>
    <n v="1416614523"/>
    <x v="923"/>
    <b v="0"/>
    <n v="6"/>
    <b v="0"/>
    <s v="music/jazz"/>
    <n v="2.1999999999999999E-2"/>
    <n v="55"/>
    <x v="4"/>
    <x v="13"/>
  </r>
  <r>
    <n v="924"/>
    <s v="Africa Brass Master Class for youth"/>
    <s v="Cultural and jazz instructional classes for youth at Preservation Hall. Preserving traditional New Orleans jazz and it's African roots."/>
    <x v="9"/>
    <n v="327"/>
    <x v="2"/>
    <x v="0"/>
    <s v="USD"/>
    <n v="1360795069"/>
    <x v="924"/>
    <b v="0"/>
    <n v="15"/>
    <b v="0"/>
    <s v="music/jazz"/>
    <n v="0.109"/>
    <n v="21.8"/>
    <x v="4"/>
    <x v="13"/>
  </r>
  <r>
    <n v="925"/>
    <s v="&quot;Never Let Me Go&quot; CD Recording Project"/>
    <s v="This project is a mix of original &amp; standard song selections.  This phase covers recording and package design expenses."/>
    <x v="12"/>
    <n v="160"/>
    <x v="2"/>
    <x v="0"/>
    <s v="USD"/>
    <n v="1385590111"/>
    <x v="925"/>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x v="926"/>
    <b v="0"/>
    <n v="0"/>
    <b v="0"/>
    <s v="music/jazz"/>
    <n v="0"/>
    <e v="#DIV/0!"/>
    <x v="4"/>
    <x v="13"/>
  </r>
  <r>
    <n v="927"/>
    <s v="JETRO DA SILVA FUNK PROJECT"/>
    <s v="Studio CD/DVD Solo project of Pianist &amp; Keyboardist Jetro da Silva"/>
    <x v="22"/>
    <n v="0"/>
    <x v="2"/>
    <x v="0"/>
    <s v="USD"/>
    <n v="1337024695"/>
    <x v="927"/>
    <b v="0"/>
    <n v="0"/>
    <b v="0"/>
    <s v="music/jazz"/>
    <n v="0"/>
    <e v="#DIV/0!"/>
    <x v="4"/>
    <x v="13"/>
  </r>
  <r>
    <n v="928"/>
    <s v="In a Jazzy Motown"/>
    <s v="A real Motown Backup singer on 22 gold and platinum albums headlines her own Jazz CD of Motown songs."/>
    <x v="107"/>
    <n v="1575"/>
    <x v="2"/>
    <x v="0"/>
    <s v="USD"/>
    <n v="1353196800"/>
    <x v="928"/>
    <b v="0"/>
    <n v="28"/>
    <b v="0"/>
    <s v="music/jazz"/>
    <n v="0.10862068965517241"/>
    <n v="56.25"/>
    <x v="4"/>
    <x v="13"/>
  </r>
  <r>
    <n v="929"/>
    <s v="EXPERIMENTAL JAZZ STUDIO RECORDING"/>
    <s v="I am searching for monetary funding to go into a good recording studio and record experimental intuitive improv jazz."/>
    <x v="2"/>
    <n v="0"/>
    <x v="2"/>
    <x v="0"/>
    <s v="USD"/>
    <n v="1333946569"/>
    <x v="929"/>
    <b v="0"/>
    <n v="0"/>
    <b v="0"/>
    <s v="music/jazz"/>
    <n v="0"/>
    <e v="#DIV/0!"/>
    <x v="4"/>
    <x v="13"/>
  </r>
  <r>
    <n v="930"/>
    <s v="The Nico Blues Recorded A Full-Length Album! Now Let's Master It!"/>
    <s v="We recorded a full-length album to be released this summer for FREE!  All we need is the last $900 to master it. Donate today for some rad gifts!"/>
    <x v="42"/>
    <n v="345"/>
    <x v="2"/>
    <x v="0"/>
    <s v="USD"/>
    <n v="1277501520"/>
    <x v="930"/>
    <b v="0"/>
    <n v="5"/>
    <b v="0"/>
    <s v="music/jazz"/>
    <n v="0.38333333333333336"/>
    <n v="69"/>
    <x v="4"/>
    <x v="13"/>
  </r>
  <r>
    <n v="931"/>
    <s v="First jazz album for Multidirectional, Now printing time!"/>
    <s v="A contemporary jazz project crossing music lines, from jazz to rock walking through some free elements and full of melody!"/>
    <x v="13"/>
    <n v="131"/>
    <x v="2"/>
    <x v="1"/>
    <s v="GBP"/>
    <n v="1395007200"/>
    <x v="931"/>
    <b v="0"/>
    <n v="7"/>
    <b v="0"/>
    <s v="music/jazz"/>
    <n v="6.5500000000000003E-2"/>
    <n v="18.714285714285715"/>
    <x v="4"/>
    <x v="13"/>
  </r>
  <r>
    <n v="932"/>
    <s v="Mandy Harvey Christmas Album"/>
    <s v="Help me to create my 3rd album, a Christmas CD with 16 Holiday/Original favorites!"/>
    <x v="196"/>
    <n v="1381"/>
    <x v="2"/>
    <x v="0"/>
    <s v="USD"/>
    <n v="1363990545"/>
    <x v="932"/>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x v="13"/>
    <n v="120"/>
    <x v="2"/>
    <x v="0"/>
    <s v="USD"/>
    <n v="1399867409"/>
    <x v="933"/>
    <b v="0"/>
    <n v="2"/>
    <b v="0"/>
    <s v="music/jazz"/>
    <n v="0.06"/>
    <n v="60"/>
    <x v="4"/>
    <x v="13"/>
  </r>
  <r>
    <n v="934"/>
    <s v="Kyle Krysa debut EP Ground Effect"/>
    <s v="Ground Effect is my first solo EP project intended to help promote Fusion and creative music music in Saskatchewan and Canada."/>
    <x v="10"/>
    <n v="1520"/>
    <x v="2"/>
    <x v="5"/>
    <s v="CAD"/>
    <n v="1399183200"/>
    <x v="934"/>
    <b v="0"/>
    <n v="30"/>
    <b v="0"/>
    <s v="music/jazz"/>
    <n v="0.30399999999999999"/>
    <n v="50.666666666666664"/>
    <x v="4"/>
    <x v="13"/>
  </r>
  <r>
    <n v="935"/>
    <s v="The Art of You Too"/>
    <s v="This vocal music and spoken word project uses the  gift of life,love,hope &amp; peace to enable people to see themselves as a masterpiece!"/>
    <x v="8"/>
    <n v="50"/>
    <x v="2"/>
    <x v="0"/>
    <s v="USD"/>
    <n v="1454054429"/>
    <x v="935"/>
    <b v="0"/>
    <n v="2"/>
    <b v="0"/>
    <s v="music/jazz"/>
    <n v="1.4285714285714285E-2"/>
    <n v="25"/>
    <x v="4"/>
    <x v="13"/>
  </r>
  <r>
    <n v="936"/>
    <s v="Jazz Singer, Marti Mendenhall Live Concert Recording"/>
    <s v="A CD of a live Jazz concert featuring Marti Mendenhall, George Mitchell, Scott Steed and Todd Strait."/>
    <x v="123"/>
    <n v="0"/>
    <x v="2"/>
    <x v="0"/>
    <s v="USD"/>
    <n v="1326916800"/>
    <x v="936"/>
    <b v="0"/>
    <n v="0"/>
    <b v="0"/>
    <s v="music/jazz"/>
    <n v="0"/>
    <e v="#DIV/0!"/>
    <x v="4"/>
    <x v="13"/>
  </r>
  <r>
    <n v="937"/>
    <s v="&quot;Antoine Roney Trio&quot; at Cuba's Havana Jazz Festival 2013"/>
    <s v="We've been invited to perform at Jazz Festival 2013. We must request funding to successfully manage this special invitation"/>
    <x v="8"/>
    <n v="40"/>
    <x v="2"/>
    <x v="0"/>
    <s v="USD"/>
    <n v="1383509357"/>
    <x v="937"/>
    <b v="0"/>
    <n v="2"/>
    <b v="0"/>
    <s v="music/jazz"/>
    <n v="1.1428571428571429E-2"/>
    <n v="20"/>
    <x v="4"/>
    <x v="13"/>
  </r>
  <r>
    <n v="938"/>
    <s v="Celebrating American Jazz &amp; Soul Music"/>
    <s v="Creating new avenues of exposure for young Jazz &amp; Soul artists_x000a_to express their Art of Music."/>
    <x v="39"/>
    <n v="25"/>
    <x v="2"/>
    <x v="0"/>
    <s v="USD"/>
    <n v="1346585448"/>
    <x v="938"/>
    <b v="0"/>
    <n v="1"/>
    <b v="0"/>
    <s v="music/jazz"/>
    <n v="3.5714285714285713E-3"/>
    <n v="25"/>
    <x v="4"/>
    <x v="13"/>
  </r>
  <r>
    <n v="939"/>
    <s v="Takeshi Asai French Trio - a lingua franca to break barriers"/>
    <s v="Jazz to jazz, New York to France, a piano trio of cutting-edge French jazzmen and a NY-based Japanese jazz pianist. Superbly different!"/>
    <x v="181"/>
    <n v="40"/>
    <x v="2"/>
    <x v="0"/>
    <s v="USD"/>
    <n v="1372622280"/>
    <x v="939"/>
    <b v="0"/>
    <n v="2"/>
    <b v="0"/>
    <s v="music/jazz"/>
    <n v="1.4545454545454545E-2"/>
    <n v="20"/>
    <x v="4"/>
    <x v="13"/>
  </r>
  <r>
    <n v="940"/>
    <s v="The LUMIC Band by Cope4Golf creates a scientific golf swing."/>
    <s v="The 1st club in your bag should be between your ears!  Light up Your Brain Power. Play Smarter. Swing the LUMIC Band.."/>
    <x v="7"/>
    <n v="1544"/>
    <x v="2"/>
    <x v="0"/>
    <s v="USD"/>
    <n v="1439251926"/>
    <x v="940"/>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x v="63"/>
    <n v="1161"/>
    <x v="2"/>
    <x v="0"/>
    <s v="USD"/>
    <n v="1486693145"/>
    <x v="941"/>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x v="51"/>
    <n v="668"/>
    <x v="2"/>
    <x v="0"/>
    <s v="USD"/>
    <n v="1455826460"/>
    <x v="942"/>
    <b v="0"/>
    <n v="16"/>
    <b v="0"/>
    <s v="technology/wearables"/>
    <n v="8.9066666666666669E-2"/>
    <n v="41.75"/>
    <x v="2"/>
    <x v="8"/>
  </r>
  <r>
    <n v="943"/>
    <s v="SleepMode"/>
    <s v="A mask for home or travel that will give you the best, undisturbed sleep of your life."/>
    <x v="9"/>
    <n v="289"/>
    <x v="2"/>
    <x v="0"/>
    <s v="USD"/>
    <n v="1480438905"/>
    <x v="943"/>
    <b v="0"/>
    <n v="12"/>
    <b v="0"/>
    <s v="technology/wearables"/>
    <n v="9.633333333333334E-2"/>
    <n v="24.083333333333332"/>
    <x v="2"/>
    <x v="8"/>
  </r>
  <r>
    <n v="944"/>
    <s v="RoamingTails, The Connected Pet Tag"/>
    <s v="Find your pet when it's missing, digitally store pet-related information, and locate pet friend establishments and services."/>
    <x v="63"/>
    <n v="6663"/>
    <x v="2"/>
    <x v="0"/>
    <s v="USD"/>
    <n v="1460988000"/>
    <x v="944"/>
    <b v="0"/>
    <n v="96"/>
    <b v="0"/>
    <s v="technology/wearables"/>
    <n v="0.13325999999999999"/>
    <n v="69.40625"/>
    <x v="2"/>
    <x v="8"/>
  </r>
  <r>
    <n v="945"/>
    <s v="CT BAND"/>
    <s v="Make your watch Smart ! CT Band is an ultra-thin, high-tech smart watch-strap awarded twice at CES 2017 las vegas"/>
    <x v="57"/>
    <n v="2484"/>
    <x v="2"/>
    <x v="6"/>
    <s v="EUR"/>
    <n v="1487462340"/>
    <x v="945"/>
    <b v="0"/>
    <n v="16"/>
    <b v="0"/>
    <s v="technology/wearables"/>
    <n v="2.4840000000000001E-2"/>
    <n v="155.25"/>
    <x v="2"/>
    <x v="8"/>
  </r>
  <r>
    <n v="946"/>
    <s v="OmniTrade Apron"/>
    <s v="Soft edged-Hard working. The perfect wearable organization for the home and professional shop."/>
    <x v="36"/>
    <n v="286"/>
    <x v="2"/>
    <x v="0"/>
    <s v="USD"/>
    <n v="1473444048"/>
    <x v="946"/>
    <b v="0"/>
    <n v="5"/>
    <b v="0"/>
    <s v="technology/wearables"/>
    <n v="1.9066666666666666E-2"/>
    <n v="57.2"/>
    <x v="2"/>
    <x v="8"/>
  </r>
  <r>
    <n v="947"/>
    <s v="PAKPOWER, The CCP Pack"/>
    <s v="The CCP Pack is a bag that charges your smartphones and tablets on the go! Also holds small important items. &quot;Never Without Power&quot;."/>
    <x v="16"/>
    <n v="0"/>
    <x v="2"/>
    <x v="0"/>
    <s v="USD"/>
    <n v="1467312306"/>
    <x v="947"/>
    <b v="0"/>
    <n v="0"/>
    <b v="0"/>
    <s v="technology/wearables"/>
    <n v="0"/>
    <e v="#DIV/0!"/>
    <x v="2"/>
    <x v="8"/>
  </r>
  <r>
    <n v="948"/>
    <s v="Led Shirt - WiFi Controlled"/>
    <s v="T-Shirt with Led panel controlled by Android app over WiFi. _x000a_Multiple shirts, games, text, video effects support,"/>
    <x v="23"/>
    <n v="480"/>
    <x v="2"/>
    <x v="9"/>
    <s v="EUR"/>
    <n v="1457812364"/>
    <x v="948"/>
    <b v="0"/>
    <n v="8"/>
    <b v="0"/>
    <s v="technology/wearables"/>
    <n v="0.12"/>
    <n v="60"/>
    <x v="2"/>
    <x v="8"/>
  </r>
  <r>
    <n v="949"/>
    <s v="INBED"/>
    <s v="Der INBED ist ein innovatives Multisensor-Wearable fÃ¼r die SturzprÃ¤vention motorisch eingeschrÃ¤nkter Personen."/>
    <x v="22"/>
    <n v="273"/>
    <x v="2"/>
    <x v="12"/>
    <s v="EUR"/>
    <n v="1456016576"/>
    <x v="949"/>
    <b v="0"/>
    <n v="7"/>
    <b v="0"/>
    <s v="technology/wearables"/>
    <n v="1.3650000000000001E-2"/>
    <n v="39"/>
    <x v="2"/>
    <x v="8"/>
  </r>
  <r>
    <n v="950"/>
    <s v="EZC Smartlight"/>
    <s v="Rider worn tail light brake light. Adheres to virtually any coat, jacket or vest. Stays on even when you get off."/>
    <x v="10"/>
    <n v="1402"/>
    <x v="2"/>
    <x v="5"/>
    <s v="CAD"/>
    <n v="1453053661"/>
    <x v="950"/>
    <b v="0"/>
    <n v="24"/>
    <b v="0"/>
    <s v="technology/wearables"/>
    <n v="0.28039999999999998"/>
    <n v="58.416666666666664"/>
    <x v="2"/>
    <x v="8"/>
  </r>
  <r>
    <n v="951"/>
    <s v="Smart Harness"/>
    <s v="Revolutionizing the way we walk our dogs!"/>
    <x v="63"/>
    <n v="19195"/>
    <x v="2"/>
    <x v="0"/>
    <s v="USD"/>
    <n v="1465054872"/>
    <x v="951"/>
    <b v="0"/>
    <n v="121"/>
    <b v="0"/>
    <s v="technology/wearables"/>
    <n v="0.38390000000000002"/>
    <n v="158.63636363636363"/>
    <x v="2"/>
    <x v="8"/>
  </r>
  <r>
    <n v="952"/>
    <s v="Audionoggin - Join the Earvolution"/>
    <s v="Audionoggin: Wireless personal surround sound for the athlete in everyone."/>
    <x v="197"/>
    <n v="19572"/>
    <x v="2"/>
    <x v="0"/>
    <s v="USD"/>
    <n v="1479483812"/>
    <x v="95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x v="36"/>
    <n v="126"/>
    <x v="2"/>
    <x v="0"/>
    <s v="USD"/>
    <n v="1422158199"/>
    <x v="953"/>
    <b v="0"/>
    <n v="5"/>
    <b v="0"/>
    <s v="technology/wearables"/>
    <n v="8.3999999999999995E-3"/>
    <n v="25.2"/>
    <x v="2"/>
    <x v="8"/>
  </r>
  <r>
    <n v="954"/>
    <s v="A Wearable Twisting iPhone Case w/ Built in Selfie Extender"/>
    <s v="Turn your iPhone into wearable tech &amp; GoPro. Features: Selfie Stick, Tripod, &amp; Protective Top. Great for everyday carry."/>
    <x v="36"/>
    <n v="6511"/>
    <x v="2"/>
    <x v="0"/>
    <s v="USD"/>
    <n v="1440100839"/>
    <x v="954"/>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x v="82"/>
    <n v="16984"/>
    <x v="2"/>
    <x v="0"/>
    <s v="USD"/>
    <n v="1473750300"/>
    <x v="955"/>
    <b v="0"/>
    <n v="93"/>
    <b v="0"/>
    <s v="technology/wearables"/>
    <n v="5.6613333333333335E-2"/>
    <n v="182.6236559139785"/>
    <x v="2"/>
    <x v="8"/>
  </r>
  <r>
    <n v="956"/>
    <s v="SemiYours"/>
    <s v="You can rent out your Car with Uber. _x000a_You can rent out your Home with Airbnb. _x000a_Now you can rent out your CLOSET with SemiYOURS!"/>
    <x v="63"/>
    <n v="861"/>
    <x v="2"/>
    <x v="0"/>
    <s v="USD"/>
    <n v="1430081759"/>
    <x v="956"/>
    <b v="0"/>
    <n v="17"/>
    <b v="0"/>
    <s v="technology/wearables"/>
    <n v="1.7219999999999999E-2"/>
    <n v="50.647058823529413"/>
    <x v="2"/>
    <x v="8"/>
  </r>
  <r>
    <n v="957"/>
    <s v="DUALBAND, the Leather NFC Smart Watch Band"/>
    <s v="A Leather Smart watch Band, that NEVER needs to be charged for only $37!"/>
    <x v="14"/>
    <n v="233"/>
    <x v="2"/>
    <x v="0"/>
    <s v="USD"/>
    <n v="1479392133"/>
    <x v="957"/>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x v="198"/>
    <n v="881"/>
    <x v="2"/>
    <x v="0"/>
    <s v="USD"/>
    <n v="1428641940"/>
    <x v="958"/>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x v="63"/>
    <n v="19430"/>
    <x v="2"/>
    <x v="0"/>
    <s v="USD"/>
    <n v="1421640665"/>
    <x v="959"/>
    <b v="0"/>
    <n v="171"/>
    <b v="0"/>
    <s v="technology/wearables"/>
    <n v="0.3886"/>
    <n v="113.62573099415205"/>
    <x v="2"/>
    <x v="8"/>
  </r>
  <r>
    <n v="960"/>
    <s v="Kai - Turn any pair of Glasses into Smart Glasses!"/>
    <s v="Kai sits right behind your ear and lets you access a smart voice interface 24/7. Call, text, search, and even call an Uber."/>
    <x v="199"/>
    <n v="25655"/>
    <x v="2"/>
    <x v="0"/>
    <s v="USD"/>
    <n v="1489500155"/>
    <x v="960"/>
    <b v="0"/>
    <n v="188"/>
    <b v="0"/>
    <s v="technology/wearables"/>
    <n v="0.46100628930817611"/>
    <n v="136.46276595744681"/>
    <x v="2"/>
    <x v="8"/>
  </r>
  <r>
    <n v="961"/>
    <s v="The first personal trainer and diet coach for your dog!"/>
    <s v="Active, happy &amp; healthy together! _x000a_Thatâ€™s our mission for all dogs and their parents."/>
    <x v="75"/>
    <n v="40079"/>
    <x v="2"/>
    <x v="0"/>
    <s v="USD"/>
    <n v="1487617200"/>
    <x v="961"/>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x v="30"/>
    <n v="712"/>
    <x v="2"/>
    <x v="0"/>
    <s v="USD"/>
    <n v="1455210353"/>
    <x v="962"/>
    <b v="0"/>
    <n v="37"/>
    <b v="0"/>
    <s v="technology/wearables"/>
    <n v="0.2848"/>
    <n v="19.243243243243242"/>
    <x v="2"/>
    <x v="8"/>
  </r>
  <r>
    <n v="963"/>
    <s v="The Ultimate Learning Center"/>
    <s v="WE are molding an educated, motivated, non violent GENERATION!"/>
    <x v="19"/>
    <n v="377"/>
    <x v="2"/>
    <x v="0"/>
    <s v="USD"/>
    <n v="1476717319"/>
    <x v="963"/>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x v="74"/>
    <n v="879"/>
    <x v="2"/>
    <x v="5"/>
    <s v="CAD"/>
    <n v="1441119919"/>
    <x v="964"/>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x v="31"/>
    <n v="298"/>
    <x v="2"/>
    <x v="0"/>
    <s v="USD"/>
    <n v="1477454340"/>
    <x v="965"/>
    <b v="0"/>
    <n v="6"/>
    <b v="0"/>
    <s v="technology/wearables"/>
    <n v="1.192E-2"/>
    <n v="49.666666666666664"/>
    <x v="2"/>
    <x v="8"/>
  </r>
  <r>
    <n v="966"/>
    <s v="ICE SHIRT; Running, Multi-Sport, Cycling, Athletic Wear"/>
    <s v="ICE SHIRT; running, multi-sport, cycling, &amp; athletic wear shirts that hold melting ice to cool you on hot days."/>
    <x v="14"/>
    <n v="1776"/>
    <x v="2"/>
    <x v="0"/>
    <s v="USD"/>
    <n v="1475766932"/>
    <x v="966"/>
    <b v="0"/>
    <n v="30"/>
    <b v="0"/>
    <s v="technology/wearables"/>
    <n v="0.14799999999999999"/>
    <n v="59.2"/>
    <x v="2"/>
    <x v="8"/>
  </r>
  <r>
    <n v="967"/>
    <s v="Better Beanie"/>
    <s v="Better Beanie is the new therapeutic wearable designed to assist you while keeping your hands free."/>
    <x v="22"/>
    <n v="3562"/>
    <x v="2"/>
    <x v="0"/>
    <s v="USD"/>
    <n v="1461301574"/>
    <x v="967"/>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x v="6"/>
    <n v="106"/>
    <x v="2"/>
    <x v="0"/>
    <s v="USD"/>
    <n v="1408134034"/>
    <x v="968"/>
    <b v="0"/>
    <n v="4"/>
    <b v="0"/>
    <s v="technology/wearables"/>
    <n v="1.325E-2"/>
    <n v="26.5"/>
    <x v="2"/>
    <x v="8"/>
  </r>
  <r>
    <n v="969"/>
    <s v="Make 100 | Geek &amp; Chic: Smart Safety Jewelry."/>
    <s v="Geek &amp; Chic Smart Jewelry Collection, Wearables Meet Style!"/>
    <x v="11"/>
    <n v="14000"/>
    <x v="2"/>
    <x v="14"/>
    <s v="MXN"/>
    <n v="1486624607"/>
    <x v="969"/>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x v="10"/>
    <n v="2296"/>
    <x v="2"/>
    <x v="5"/>
    <s v="CAD"/>
    <n v="1485147540"/>
    <x v="970"/>
    <b v="0"/>
    <n v="14"/>
    <b v="0"/>
    <s v="technology/wearables"/>
    <n v="0.4592"/>
    <n v="164"/>
    <x v="2"/>
    <x v="8"/>
  </r>
  <r>
    <n v="971"/>
    <s v="The Worlds First Smart Laser Collar for Cats. Lazer Kitty"/>
    <s v="Our amazing product is simple and sleek. Our laser system is USB rechargeable for hours of fun. Android / Apple App Controlled."/>
    <x v="57"/>
    <n v="226"/>
    <x v="2"/>
    <x v="0"/>
    <s v="USD"/>
    <n v="1433178060"/>
    <x v="971"/>
    <b v="0"/>
    <n v="5"/>
    <b v="0"/>
    <s v="technology/wearables"/>
    <n v="2.2599999999999999E-3"/>
    <n v="45.2"/>
    <x v="2"/>
    <x v="8"/>
  </r>
  <r>
    <n v="972"/>
    <s v="Android &amp; iPhone Magnetic Headphone and Earbud Cables!"/>
    <s v="Slackers Patent-Pending Magnetic Clip and Cable System, Amazing Sound, Durability and Value Can't Be Beat...AT ANY PRICE!!"/>
    <x v="22"/>
    <n v="6925"/>
    <x v="2"/>
    <x v="0"/>
    <s v="USD"/>
    <n v="1409813940"/>
    <x v="972"/>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x v="22"/>
    <n v="411"/>
    <x v="2"/>
    <x v="0"/>
    <s v="USD"/>
    <n v="1447032093"/>
    <x v="973"/>
    <b v="0"/>
    <n v="8"/>
    <b v="0"/>
    <s v="technology/wearables"/>
    <n v="2.0549999999999999E-2"/>
    <n v="51.375"/>
    <x v="2"/>
    <x v="8"/>
  </r>
  <r>
    <n v="974"/>
    <s v="KneeJack"/>
    <s v="The device that allows those with artificial knees or arthritic knees to kneel down without putting pressure on their knees."/>
    <x v="63"/>
    <n v="280"/>
    <x v="2"/>
    <x v="0"/>
    <s v="USD"/>
    <n v="1458925156"/>
    <x v="974"/>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x v="57"/>
    <n v="2607"/>
    <x v="2"/>
    <x v="0"/>
    <s v="USD"/>
    <n v="1467132185"/>
    <x v="975"/>
    <b v="0"/>
    <n v="24"/>
    <b v="0"/>
    <s v="technology/wearables"/>
    <n v="2.6069999999999999E-2"/>
    <n v="108.625"/>
    <x v="2"/>
    <x v="8"/>
  </r>
  <r>
    <n v="976"/>
    <s v="Cinnamon II The Ultimate Retro Smartwatch"/>
    <s v="The Cinnamon II is an AppleÂ® ][ compatible wrist watch. Featuring 32k of memory and a 1 Mhz cpu. It's the ultimate in geek fashion."/>
    <x v="60"/>
    <n v="2889"/>
    <x v="2"/>
    <x v="2"/>
    <s v="AUD"/>
    <n v="1439515497"/>
    <x v="976"/>
    <b v="0"/>
    <n v="18"/>
    <b v="0"/>
    <s v="technology/wearables"/>
    <n v="1.9259999999999999E-2"/>
    <n v="160.5"/>
    <x v="2"/>
    <x v="8"/>
  </r>
  <r>
    <n v="977"/>
    <s v="S2SA - Sport to Strap Adapter for Samsung Gear S2 Sport (3G)"/>
    <s v="The unique adapter to apply standard watch straps at your Samsung Gear S2 Sport and Sport 3G! Small, functional and handsome."/>
    <x v="200"/>
    <n v="909"/>
    <x v="2"/>
    <x v="15"/>
    <s v="EUR"/>
    <n v="1456094197"/>
    <x v="977"/>
    <b v="0"/>
    <n v="12"/>
    <b v="0"/>
    <s v="technology/wearables"/>
    <n v="0.33666666666666667"/>
    <n v="75.75"/>
    <x v="2"/>
    <x v="8"/>
  </r>
  <r>
    <n v="978"/>
    <s v="hidn tempo - a wearable stress coach"/>
    <s v="hidn tempo is an intelligent watch band that allows you to monitor your stress and manage it anywhere, anytime."/>
    <x v="201"/>
    <n v="97273"/>
    <x v="2"/>
    <x v="11"/>
    <s v="SEK"/>
    <n v="1456385101"/>
    <x v="978"/>
    <b v="0"/>
    <n v="123"/>
    <b v="0"/>
    <s v="technology/wearables"/>
    <n v="0.5626326718299024"/>
    <n v="790.83739837398377"/>
    <x v="2"/>
    <x v="8"/>
  </r>
  <r>
    <n v="979"/>
    <s v="Trequant - First Wearable for Tremors"/>
    <s v="Trequant is specifically designed for people with tremors. It helps them to track and analyse their tremors for better understanding."/>
    <x v="19"/>
    <n v="28986.16"/>
    <x v="2"/>
    <x v="0"/>
    <s v="USD"/>
    <n v="1466449140"/>
    <x v="979"/>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x v="3"/>
    <n v="1486"/>
    <x v="2"/>
    <x v="0"/>
    <s v="USD"/>
    <n v="1417387322"/>
    <x v="980"/>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x v="150"/>
    <n v="11"/>
    <x v="2"/>
    <x v="0"/>
    <s v="USD"/>
    <n v="1407624222"/>
    <x v="981"/>
    <b v="0"/>
    <n v="4"/>
    <b v="0"/>
    <s v="technology/wearables"/>
    <n v="1.2375123751237513E-4"/>
    <n v="2.75"/>
    <x v="2"/>
    <x v="8"/>
  </r>
  <r>
    <n v="982"/>
    <s v="Smart 2-in-1 I-PHONE HANDLE/WALLETtm"/>
    <s v="revolutonary ultra-slim 2-in-1 Smart  2-in-1 I-PHONE handle/WALLETtm with 360 rotatiion"/>
    <x v="178"/>
    <n v="3"/>
    <x v="2"/>
    <x v="0"/>
    <s v="USD"/>
    <n v="1475431486"/>
    <x v="982"/>
    <b v="0"/>
    <n v="3"/>
    <b v="0"/>
    <s v="technology/wearables"/>
    <n v="1.7142857142857143E-4"/>
    <n v="1"/>
    <x v="2"/>
    <x v="8"/>
  </r>
  <r>
    <n v="983"/>
    <s v="Wendu: Control your Climate, Wear the Future"/>
    <s v="Our t-shirt maintains steady temperatures through hot and cold focal points capable of reaching a 36ÂºF/20ÂºC range in under 2 minutes!"/>
    <x v="202"/>
    <n v="30751"/>
    <x v="2"/>
    <x v="3"/>
    <s v="EUR"/>
    <n v="1471985640"/>
    <x v="983"/>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x v="3"/>
    <n v="106"/>
    <x v="2"/>
    <x v="0"/>
    <s v="USD"/>
    <n v="1427507208"/>
    <x v="984"/>
    <b v="0"/>
    <n v="3"/>
    <b v="0"/>
    <s v="technology/wearables"/>
    <n v="1.06E-2"/>
    <n v="35.333333333333336"/>
    <x v="2"/>
    <x v="8"/>
  </r>
  <r>
    <n v="985"/>
    <s v="Cardiglow : Fitness Tracker and Biofeedback Device"/>
    <s v="Make your heart shine and watch it work! Cardiglow tracks improvements, times intervals and translates heart rate into color."/>
    <x v="11"/>
    <n v="1888"/>
    <x v="2"/>
    <x v="12"/>
    <s v="EUR"/>
    <n v="1451602800"/>
    <x v="985"/>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x v="22"/>
    <n v="2550"/>
    <x v="2"/>
    <x v="1"/>
    <s v="GBP"/>
    <n v="1452384000"/>
    <x v="986"/>
    <b v="0"/>
    <n v="23"/>
    <b v="0"/>
    <s v="technology/wearables"/>
    <n v="0.1275"/>
    <n v="110.8695652173913"/>
    <x v="2"/>
    <x v="8"/>
  </r>
  <r>
    <n v="987"/>
    <s v="Kidswatcher"/>
    <s v="Always know where your precious children are. Let them explore the world freely and in a secure way by using the Kidswatcher."/>
    <x v="63"/>
    <n v="6610"/>
    <x v="2"/>
    <x v="9"/>
    <s v="EUR"/>
    <n v="1403507050"/>
    <x v="987"/>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x v="10"/>
    <n v="0"/>
    <x v="2"/>
    <x v="13"/>
    <s v="EUR"/>
    <n v="1475310825"/>
    <x v="988"/>
    <b v="0"/>
    <n v="0"/>
    <b v="0"/>
    <s v="technology/wearables"/>
    <n v="0"/>
    <e v="#DIV/0!"/>
    <x v="2"/>
    <x v="8"/>
  </r>
  <r>
    <n v="989"/>
    <s v="Power Rope"/>
    <s v="The most useful phone charger you will ever buy"/>
    <x v="3"/>
    <n v="1677"/>
    <x v="2"/>
    <x v="0"/>
    <s v="USD"/>
    <n v="1475101495"/>
    <x v="989"/>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x v="31"/>
    <n v="26"/>
    <x v="2"/>
    <x v="0"/>
    <s v="USD"/>
    <n v="1409770164"/>
    <x v="990"/>
    <b v="0"/>
    <n v="2"/>
    <b v="0"/>
    <s v="technology/wearables"/>
    <n v="1.0399999999999999E-3"/>
    <n v="13"/>
    <x v="2"/>
    <x v="8"/>
  </r>
  <r>
    <n v="991"/>
    <s v="Russell &amp; Sons Watches"/>
    <s v="Russell &amp; Sons Watches_x000a__x000a_RS Watches is a business that provides quality watches at an affordable price. RS Watches was created with th"/>
    <x v="10"/>
    <n v="212"/>
    <x v="2"/>
    <x v="1"/>
    <s v="GBP"/>
    <n v="1468349460"/>
    <x v="991"/>
    <b v="0"/>
    <n v="7"/>
    <b v="0"/>
    <s v="technology/wearables"/>
    <n v="4.24E-2"/>
    <n v="30.285714285714285"/>
    <x v="2"/>
    <x v="8"/>
  </r>
  <r>
    <n v="992"/>
    <s v="WairConditioning"/>
    <s v="The HOTTEST and COOLEST thing yet! WairConditioning... an entirely new level of comfortability!"/>
    <x v="57"/>
    <n v="467"/>
    <x v="2"/>
    <x v="0"/>
    <s v="USD"/>
    <n v="1462655519"/>
    <x v="992"/>
    <b v="0"/>
    <n v="4"/>
    <b v="0"/>
    <s v="technology/wearables"/>
    <n v="4.6699999999999997E-3"/>
    <n v="116.75"/>
    <x v="2"/>
    <x v="8"/>
  </r>
  <r>
    <n v="993"/>
    <s v="iLumaware Shield TL - Radar technology for bicycle"/>
    <s v="Shield TL is a tail light for a bicycle w/ radar technology. It makes you more visible to cars and drivers at a greater distance."/>
    <x v="54"/>
    <n v="17561"/>
    <x v="2"/>
    <x v="0"/>
    <s v="USD"/>
    <n v="1478926800"/>
    <x v="993"/>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x v="61"/>
    <n v="4669"/>
    <x v="2"/>
    <x v="0"/>
    <s v="USD"/>
    <n v="1417388340"/>
    <x v="994"/>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x v="3"/>
    <n v="726"/>
    <x v="2"/>
    <x v="0"/>
    <s v="USD"/>
    <n v="1417276800"/>
    <x v="995"/>
    <b v="0"/>
    <n v="9"/>
    <b v="0"/>
    <s v="technology/wearables"/>
    <n v="7.2599999999999998E-2"/>
    <n v="80.666666666666671"/>
    <x v="2"/>
    <x v="8"/>
  </r>
  <r>
    <n v="996"/>
    <s v="Social behavior in technical communities"/>
    <s v="Study the behaviour of technical communities by tracking their movement  through wearables"/>
    <x v="23"/>
    <n v="65"/>
    <x v="2"/>
    <x v="0"/>
    <s v="USD"/>
    <n v="1406474820"/>
    <x v="996"/>
    <b v="0"/>
    <n v="5"/>
    <b v="0"/>
    <s v="technology/wearables"/>
    <n v="1.6250000000000001E-2"/>
    <n v="13"/>
    <x v="2"/>
    <x v="8"/>
  </r>
  <r>
    <n v="997"/>
    <s v="iPhanny"/>
    <s v="The iPhanny keeps your iPhone 6 safe from bending in those dangerous pants pockets."/>
    <x v="10"/>
    <n v="65"/>
    <x v="2"/>
    <x v="0"/>
    <s v="USD"/>
    <n v="1417145297"/>
    <x v="997"/>
    <b v="0"/>
    <n v="8"/>
    <b v="0"/>
    <s v="technology/wearables"/>
    <n v="1.2999999999999999E-2"/>
    <n v="8.125"/>
    <x v="2"/>
    <x v="8"/>
  </r>
  <r>
    <n v="998"/>
    <s v="Ollinfit: The Wearable Personal Trainer"/>
    <s v="Ollinfit is the first wearable fitness trainer with 3 sensors for superior accuracy, feedback and results."/>
    <x v="127"/>
    <n v="35135"/>
    <x v="2"/>
    <x v="5"/>
    <s v="CAD"/>
    <n v="1447909401"/>
    <x v="998"/>
    <b v="0"/>
    <n v="229"/>
    <b v="0"/>
    <s v="technology/wearables"/>
    <n v="0.58558333333333334"/>
    <n v="153.42794759825327"/>
    <x v="2"/>
    <x v="8"/>
  </r>
  <r>
    <n v="999"/>
    <s v="Avid Watch: Multi-Sport Smart Watch with Activity Tracking"/>
    <s v="Built in running, cycling, pedometer, and golf features for the edge you need to perform at your very best!"/>
    <x v="60"/>
    <n v="11683"/>
    <x v="2"/>
    <x v="5"/>
    <s v="CAD"/>
    <n v="1415865720"/>
    <x v="999"/>
    <b v="0"/>
    <n v="40"/>
    <b v="0"/>
    <s v="technology/wearables"/>
    <n v="7.7886666666666673E-2"/>
    <n v="292.07499999999999"/>
    <x v="2"/>
    <x v="8"/>
  </r>
  <r>
    <n v="1000"/>
    <s v="Ristola Plongeur/UTC 300 Meter COSC/ISO Diver (Canceled)"/>
    <s v="Ristola watches made in La Chaux de-Fonds, Switzerland. A new brand of COSC and ISO Certified Professional watches."/>
    <x v="203"/>
    <n v="19824"/>
    <x v="1"/>
    <x v="0"/>
    <s v="USD"/>
    <n v="1489537560"/>
    <x v="10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x v="10"/>
    <n v="5200"/>
    <x v="1"/>
    <x v="1"/>
    <s v="GBP"/>
    <n v="1485796613"/>
    <x v="1001"/>
    <b v="0"/>
    <n v="4"/>
    <b v="0"/>
    <s v="technology/wearables"/>
    <n v="1.04"/>
    <n v="1300"/>
    <x v="2"/>
    <x v="8"/>
  </r>
  <r>
    <n v="1002"/>
    <s v="Lokett: Customizable Smartphone Memory Necklace (Canceled)"/>
    <s v="A modern day locket that uses NFC technology to link your precious photos, videos, apps, and more. Choose our design or submit yours."/>
    <x v="204"/>
    <n v="2960"/>
    <x v="1"/>
    <x v="0"/>
    <s v="USD"/>
    <n v="1450331940"/>
    <x v="1002"/>
    <b v="0"/>
    <n v="22"/>
    <b v="0"/>
    <s v="technology/wearables"/>
    <n v="0.29602960296029601"/>
    <n v="134.54545454545453"/>
    <x v="2"/>
    <x v="8"/>
  </r>
  <r>
    <n v="1003"/>
    <s v="Fashion loves Technology: Lamour, the connected heating shoe (Canceled)"/>
    <s v="Connected, heating, premium quality and comfortable leather sneakers - hand-crafted in France."/>
    <x v="22"/>
    <n v="3211"/>
    <x v="1"/>
    <x v="6"/>
    <s v="EUR"/>
    <n v="1489680061"/>
    <x v="1003"/>
    <b v="0"/>
    <n v="15"/>
    <b v="0"/>
    <s v="technology/wearables"/>
    <n v="0.16055"/>
    <n v="214.06666666666666"/>
    <x v="2"/>
    <x v="8"/>
  </r>
  <r>
    <n v="1004"/>
    <s v="AllerGuarder: Bluetooth wristband helps food-allergy kids"/>
    <s v="Harnessing wearable technology as a powerful defense for food-allergy children."/>
    <x v="31"/>
    <n v="20552"/>
    <x v="1"/>
    <x v="0"/>
    <s v="USD"/>
    <n v="1455814827"/>
    <x v="1004"/>
    <b v="0"/>
    <n v="95"/>
    <b v="0"/>
    <s v="technology/wearables"/>
    <n v="0.82208000000000003"/>
    <n v="216.33684210526314"/>
    <x v="2"/>
    <x v="8"/>
  </r>
  <r>
    <n v="1005"/>
    <s v="Forcite Alpine - World's First smart helmet for snow sports"/>
    <s v="The Forcite Alpine helmet records 4K footage and keeps you connected all in one sleek design."/>
    <x v="61"/>
    <n v="150102"/>
    <x v="1"/>
    <x v="0"/>
    <s v="USD"/>
    <n v="1446217183"/>
    <x v="1005"/>
    <b v="0"/>
    <n v="161"/>
    <b v="0"/>
    <s v="technology/wearables"/>
    <n v="0.75051000000000001"/>
    <n v="932.31055900621118"/>
    <x v="2"/>
    <x v="8"/>
  </r>
  <r>
    <n v="1006"/>
    <s v="SnuG Watchbands for Moto360 smartwatch (Canceled)"/>
    <s v="Sweat resistant, colorful, durable, CUSTOMIZABLE, watch bands &amp; protector bands that fit the Moto360 smartwatch."/>
    <x v="23"/>
    <n v="234"/>
    <x v="1"/>
    <x v="0"/>
    <s v="USD"/>
    <n v="1418368260"/>
    <x v="1006"/>
    <b v="0"/>
    <n v="8"/>
    <b v="0"/>
    <s v="technology/wearables"/>
    <n v="5.8500000000000003E-2"/>
    <n v="29.25"/>
    <x v="2"/>
    <x v="8"/>
  </r>
  <r>
    <n v="1007"/>
    <s v="SMART Knee Sleeve that Recommends Rest (Canceled)"/>
    <s v="Our knee sleeve monitors your muscles and recommends rest time (on a mobile app) when it detects overexertion!"/>
    <x v="11"/>
    <n v="13296"/>
    <x v="1"/>
    <x v="0"/>
    <s v="USD"/>
    <n v="1481727623"/>
    <x v="1007"/>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x v="205"/>
    <n v="250"/>
    <x v="1"/>
    <x v="14"/>
    <s v="MXN"/>
    <n v="1482953115"/>
    <x v="1008"/>
    <b v="0"/>
    <n v="1"/>
    <b v="0"/>
    <s v="technology/wearables"/>
    <n v="2.6737967914438501E-3"/>
    <n v="250"/>
    <x v="2"/>
    <x v="8"/>
  </r>
  <r>
    <n v="1009"/>
    <s v="R-CON: Run Faster, Run Longer (Canceled)"/>
    <s v="R-CON is a wearable that measures running form. Instantly know when your form is breaking down and when you are running your strongest."/>
    <x v="63"/>
    <n v="6565"/>
    <x v="1"/>
    <x v="0"/>
    <s v="USD"/>
    <n v="1466346646"/>
    <x v="1009"/>
    <b v="0"/>
    <n v="101"/>
    <b v="0"/>
    <s v="technology/wearables"/>
    <n v="0.1313"/>
    <n v="65"/>
    <x v="2"/>
    <x v="8"/>
  </r>
  <r>
    <n v="1010"/>
    <s v="RISTMATEÂ®, smartphone wrist dock and much more. (Canceled)"/>
    <s v="A beautiful biometric smartphone wrist dock, features a revolutionary reusable adhesive; 3 position phone stand and multi-purpose tool."/>
    <x v="206"/>
    <n v="220"/>
    <x v="1"/>
    <x v="0"/>
    <s v="USD"/>
    <n v="1473044340"/>
    <x v="1010"/>
    <b v="0"/>
    <n v="4"/>
    <b v="0"/>
    <s v="technology/wearables"/>
    <n v="1.9088937093275488E-3"/>
    <n v="55"/>
    <x v="2"/>
    <x v="8"/>
  </r>
  <r>
    <n v="1011"/>
    <s v="StreetskatePRO's  Knee, Shin, &amp; Ankle pad compression sleeve"/>
    <s v="The first action sports training sleeve/leg protector of its kind to offer an unduplicated level of targeted protection!"/>
    <x v="22"/>
    <n v="75"/>
    <x v="1"/>
    <x v="0"/>
    <s v="USD"/>
    <n v="1418938395"/>
    <x v="1011"/>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x v="10"/>
    <n v="1076751.05"/>
    <x v="1"/>
    <x v="0"/>
    <s v="USD"/>
    <n v="1485254052"/>
    <x v="10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x v="31"/>
    <n v="8632"/>
    <x v="1"/>
    <x v="0"/>
    <s v="USD"/>
    <n v="1451419200"/>
    <x v="1013"/>
    <b v="0"/>
    <n v="90"/>
    <b v="0"/>
    <s v="technology/wearables"/>
    <n v="0.34527999999999998"/>
    <n v="95.911111111111111"/>
    <x v="2"/>
    <x v="8"/>
  </r>
  <r>
    <n v="1014"/>
    <s v="CHEMION: The World's First Smart Glasses (Canceled)"/>
    <s v="CHEMION is an eyewear device that lets you show your creativity to the world."/>
    <x v="3"/>
    <n v="3060"/>
    <x v="1"/>
    <x v="0"/>
    <s v="USD"/>
    <n v="1420070615"/>
    <x v="1014"/>
    <b v="0"/>
    <n v="16"/>
    <b v="0"/>
    <s v="technology/wearables"/>
    <n v="0.30599999999999999"/>
    <n v="191.25"/>
    <x v="2"/>
    <x v="8"/>
  </r>
  <r>
    <n v="1015"/>
    <s v="SKIN - Wearable music remote control for your mobile phone"/>
    <s v="SKIN - The wearable music remote control which makes your fitness lifestyle a bit easier"/>
    <x v="7"/>
    <n v="240"/>
    <x v="1"/>
    <x v="16"/>
    <s v="CHF"/>
    <n v="1448489095"/>
    <x v="1015"/>
    <b v="0"/>
    <n v="6"/>
    <b v="0"/>
    <s v="technology/wearables"/>
    <n v="2.6666666666666668E-2"/>
    <n v="40"/>
    <x v="2"/>
    <x v="8"/>
  </r>
  <r>
    <n v="1016"/>
    <s v="YEPZONâ„¢ FREEDOM: A Personal Safety Alarm w/Global Locator"/>
    <s v="Send an alert for help and find missing people, pets, and valuables with the touch of a button. Get yours today!"/>
    <x v="57"/>
    <n v="2842"/>
    <x v="1"/>
    <x v="0"/>
    <s v="USD"/>
    <n v="1459992856"/>
    <x v="10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x v="65"/>
    <n v="57197"/>
    <x v="1"/>
    <x v="0"/>
    <s v="USD"/>
    <n v="1448125935"/>
    <x v="1017"/>
    <b v="0"/>
    <n v="355"/>
    <b v="0"/>
    <s v="technology/wearables"/>
    <n v="0.22878799999999999"/>
    <n v="161.11830985915492"/>
    <x v="2"/>
    <x v="8"/>
  </r>
  <r>
    <n v="1018"/>
    <s v="Owl (Canceled)"/>
    <s v="Owl is a fitness tracker along with an accompanying iOS app, that is both fun and interactive for children."/>
    <x v="22"/>
    <n v="621"/>
    <x v="1"/>
    <x v="0"/>
    <s v="USD"/>
    <n v="1468496933"/>
    <x v="1018"/>
    <b v="0"/>
    <n v="7"/>
    <b v="0"/>
    <s v="technology/wearables"/>
    <n v="3.1050000000000001E-2"/>
    <n v="88.714285714285708"/>
    <x v="2"/>
    <x v="8"/>
  </r>
  <r>
    <n v="1019"/>
    <s v="Tempi - The Smart Way to Monitor Temperature and Humidity"/>
    <s v="Tempi Is a Wearable Bluetooth Device That Gives Accurate Temperature and Humidity Readings."/>
    <x v="101"/>
    <n v="21300"/>
    <x v="1"/>
    <x v="0"/>
    <s v="USD"/>
    <n v="1423092149"/>
    <x v="1019"/>
    <b v="0"/>
    <n v="400"/>
    <b v="0"/>
    <s v="technology/wearables"/>
    <n v="0.47333333333333333"/>
    <n v="53.25"/>
    <x v="2"/>
    <x v="8"/>
  </r>
  <r>
    <n v="1020"/>
    <s v="Sleepwreck - Disasterpiece EP (Jump Drives!)"/>
    <s v="I've got an awesome new batch of tracks that I think you're going to Love. CDs? So 1990! I present to you... SLEEPWRECK JUMP DRIVES!"/>
    <x v="207"/>
    <n v="3186"/>
    <x v="0"/>
    <x v="5"/>
    <s v="CAD"/>
    <n v="1433206020"/>
    <x v="1020"/>
    <b v="0"/>
    <n v="30"/>
    <b v="1"/>
    <s v="music/electronic music"/>
    <n v="2.0554838709677421"/>
    <n v="106.2"/>
    <x v="4"/>
    <x v="15"/>
  </r>
  <r>
    <n v="1021"/>
    <s v="Rick and Morty Album &amp; Music Video"/>
    <s v="Rick and Morty concept album written by Allie Goertz + music video directed by Paul B. Cummings!"/>
    <x v="9"/>
    <n v="10554.11"/>
    <x v="0"/>
    <x v="0"/>
    <s v="USD"/>
    <n v="1445054400"/>
    <x v="1021"/>
    <b v="1"/>
    <n v="478"/>
    <b v="1"/>
    <s v="music/electronic music"/>
    <n v="3.5180366666666667"/>
    <n v="22.079728033472804"/>
    <x v="4"/>
    <x v="15"/>
  </r>
  <r>
    <n v="1022"/>
    <s v="Sammy Bananas - Bootlegs Vol. 2!!"/>
    <s v="Help get four new bootlegs onto vinyl in the second installment of my series!"/>
    <x v="13"/>
    <n v="2298"/>
    <x v="0"/>
    <x v="0"/>
    <s v="USD"/>
    <n v="1431876677"/>
    <x v="1022"/>
    <b v="1"/>
    <n v="74"/>
    <b v="1"/>
    <s v="music/electronic music"/>
    <n v="1.149"/>
    <n v="31.054054054054053"/>
    <x v="4"/>
    <x v="15"/>
  </r>
  <r>
    <n v="1023"/>
    <s v="'Pathfinder' - a High Five Spaceship album"/>
    <s v="A collaborative, electronic journey helmed by producer Christopher Bingham and guitarist Carlos Montero."/>
    <x v="13"/>
    <n v="4743"/>
    <x v="0"/>
    <x v="1"/>
    <s v="GBP"/>
    <n v="1434837861"/>
    <x v="1023"/>
    <b v="0"/>
    <n v="131"/>
    <b v="1"/>
    <s v="music/electronic music"/>
    <n v="2.3715000000000002"/>
    <n v="36.206106870229007"/>
    <x v="4"/>
    <x v="15"/>
  </r>
  <r>
    <n v="1024"/>
    <s v="The Last Art Fact Album Ever"/>
    <s v="Art Fact is a legendary Swedish synth pop act from the 80's. This album will contain updated remakes of their greatest songs."/>
    <x v="22"/>
    <n v="23727.55"/>
    <x v="0"/>
    <x v="11"/>
    <s v="SEK"/>
    <n v="1454248563"/>
    <x v="1024"/>
    <b v="1"/>
    <n v="61"/>
    <b v="1"/>
    <s v="music/electronic music"/>
    <n v="1.1863774999999999"/>
    <n v="388.9762295081967"/>
    <x v="4"/>
    <x v="15"/>
  </r>
  <r>
    <n v="1025"/>
    <s v="[NUREN] The New Renaissance"/>
    <s v="Jake Kaufman and Jessie Seely present THE WORLD'S FIRST VIRTUAL REALITY ROCK OPERA."/>
    <x v="54"/>
    <n v="76949.820000000007"/>
    <x v="0"/>
    <x v="0"/>
    <s v="USD"/>
    <n v="1426532437"/>
    <x v="1025"/>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x v="39"/>
    <n v="7000.58"/>
    <x v="0"/>
    <x v="1"/>
    <s v="GBP"/>
    <n v="1459414016"/>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x v="208"/>
    <n v="7733"/>
    <x v="0"/>
    <x v="0"/>
    <s v="USD"/>
    <n v="1414025347"/>
    <x v="102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x v="3"/>
    <n v="11727"/>
    <x v="0"/>
    <x v="1"/>
    <s v="GBP"/>
    <n v="1488830400"/>
    <x v="1028"/>
    <b v="1"/>
    <n v="255"/>
    <b v="1"/>
    <s v="music/electronic music"/>
    <n v="1.1727000000000001"/>
    <n v="45.988235294117644"/>
    <x v="4"/>
    <x v="15"/>
  </r>
  <r>
    <n v="1029"/>
    <s v="StrobeHouse presents Valborg 2015"/>
    <s v="We want to recreate last years massive Valborgparty in Lund but this time even bigger!"/>
    <x v="3"/>
    <n v="11176"/>
    <x v="0"/>
    <x v="11"/>
    <s v="SEK"/>
    <n v="1428184740"/>
    <x v="1029"/>
    <b v="0"/>
    <n v="141"/>
    <b v="1"/>
    <s v="music/electronic music"/>
    <n v="1.1175999999999999"/>
    <n v="79.262411347517727"/>
    <x v="4"/>
    <x v="15"/>
  </r>
  <r>
    <n v="1030"/>
    <s v="The Gothsicles - I FEEL SICLE"/>
    <s v="Help fund the latest Gothsicles mega-album, I FEEL SICLE!"/>
    <x v="13"/>
    <n v="6842"/>
    <x v="0"/>
    <x v="0"/>
    <s v="USD"/>
    <n v="1473680149"/>
    <x v="1030"/>
    <b v="0"/>
    <n v="159"/>
    <b v="1"/>
    <s v="music/electronic music"/>
    <n v="3.4209999999999998"/>
    <n v="43.031446540880502"/>
    <x v="4"/>
    <x v="15"/>
  </r>
  <r>
    <n v="1031"/>
    <s v="Liquid Diet's Double Life"/>
    <s v="Liquid Diet needs your support to release our new full-length album! Help us create electrifying music videos to showcase our singles!"/>
    <x v="3"/>
    <n v="10740"/>
    <x v="0"/>
    <x v="0"/>
    <s v="USD"/>
    <n v="1450290010"/>
    <x v="1031"/>
    <b v="0"/>
    <n v="99"/>
    <b v="1"/>
    <s v="music/electronic music"/>
    <n v="1.0740000000000001"/>
    <n v="108.48484848484848"/>
    <x v="4"/>
    <x v="15"/>
  </r>
  <r>
    <n v="1032"/>
    <s v="Phantom Ship / Coastal (Album Preorder)"/>
    <s v="Ideal for living rooms and open spaces."/>
    <x v="105"/>
    <n v="5858.84"/>
    <x v="0"/>
    <x v="0"/>
    <s v="USD"/>
    <n v="1466697625"/>
    <x v="1032"/>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x v="209"/>
    <n v="1366"/>
    <x v="0"/>
    <x v="1"/>
    <s v="GBP"/>
    <n v="1481564080"/>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x v="10"/>
    <n v="6500.09"/>
    <x v="0"/>
    <x v="0"/>
    <s v="USD"/>
    <n v="1470369540"/>
    <x v="103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x v="210"/>
    <n v="4952"/>
    <x v="0"/>
    <x v="0"/>
    <s v="USD"/>
    <n v="1423668220"/>
    <x v="1035"/>
    <b v="0"/>
    <n v="76"/>
    <b v="1"/>
    <s v="music/electronic music"/>
    <n v="1.0765217391304347"/>
    <n v="65.15789473684211"/>
    <x v="4"/>
    <x v="15"/>
  </r>
  <r>
    <n v="1036"/>
    <s v="Bring Kyrstyn's Album to Life!"/>
    <s v="Help this Soulful &amp; Cinematic Glitch-Pop Songwriter Bring her Music to the World!  (And your Ears:)"/>
    <x v="37"/>
    <n v="5056.22"/>
    <x v="0"/>
    <x v="0"/>
    <s v="USD"/>
    <n v="1357545600"/>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x v="28"/>
    <n v="1021"/>
    <x v="0"/>
    <x v="0"/>
    <s v="USD"/>
    <n v="1431925200"/>
    <x v="1037"/>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x v="15"/>
    <n v="2180"/>
    <x v="0"/>
    <x v="0"/>
    <s v="USD"/>
    <n v="1458362023"/>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x v="2"/>
    <n v="641"/>
    <x v="0"/>
    <x v="0"/>
    <s v="USD"/>
    <n v="1481615940"/>
    <x v="1039"/>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x v="94"/>
    <n v="250"/>
    <x v="1"/>
    <x v="0"/>
    <s v="USD"/>
    <n v="1472317209"/>
    <x v="1040"/>
    <b v="0"/>
    <n v="1"/>
    <b v="0"/>
    <s v="journalism/audio"/>
    <n v="2.9411764705882353E-3"/>
    <n v="250"/>
    <x v="5"/>
    <x v="16"/>
  </r>
  <r>
    <n v="1041"/>
    <s v="Industry Success Project (Canceled)"/>
    <s v="I am trying to document what it is like to plunge head first into the music/audio industry as an intern."/>
    <x v="45"/>
    <n v="0"/>
    <x v="1"/>
    <x v="0"/>
    <s v="USD"/>
    <n v="1406769992"/>
    <x v="1041"/>
    <b v="0"/>
    <n v="0"/>
    <b v="0"/>
    <s v="journalism/audio"/>
    <n v="0"/>
    <e v="#DIV/0!"/>
    <x v="5"/>
    <x v="16"/>
  </r>
  <r>
    <n v="1042"/>
    <s v="Ben's Top 5 podcast (Canceled)"/>
    <s v="Hello! I'm Ben and I have been wanting to start a podcast for a while. I am looking to kickstart the process and get into the game!"/>
    <x v="81"/>
    <n v="10"/>
    <x v="1"/>
    <x v="0"/>
    <s v="USD"/>
    <n v="1410516000"/>
    <x v="1042"/>
    <b v="0"/>
    <n v="1"/>
    <b v="0"/>
    <s v="journalism/audio"/>
    <n v="1.5384615384615385E-2"/>
    <n v="10"/>
    <x v="5"/>
    <x v="16"/>
  </r>
  <r>
    <n v="1043"/>
    <s v="Printing TONE Audio 10th Anniversary Edition! (Canceled)"/>
    <s v="We're seeking funding for a special 10th Anniversary PRINT EDITION! Receive your own copy for only $8"/>
    <x v="57"/>
    <n v="8537"/>
    <x v="1"/>
    <x v="0"/>
    <s v="USD"/>
    <n v="1432101855"/>
    <x v="1043"/>
    <b v="0"/>
    <n v="292"/>
    <b v="0"/>
    <s v="journalism/audio"/>
    <n v="8.5370000000000001E-2"/>
    <n v="29.236301369863014"/>
    <x v="5"/>
    <x v="16"/>
  </r>
  <r>
    <n v="1044"/>
    <s v="Podcast for fun! (Canceled)"/>
    <s v="Hi. I'm looking to raise some funds to get some microphones, some interfaces to hook XLR to my iPad/iPhone/iMac. Plus some other stuff."/>
    <x v="39"/>
    <n v="6"/>
    <x v="1"/>
    <x v="0"/>
    <s v="USD"/>
    <n v="1425587220"/>
    <x v="1044"/>
    <b v="0"/>
    <n v="2"/>
    <b v="0"/>
    <s v="journalism/audio"/>
    <n v="8.571428571428571E-4"/>
    <n v="3"/>
    <x v="5"/>
    <x v="16"/>
  </r>
  <r>
    <n v="1045"/>
    <s v="In Case Of Emergency (Canceled)"/>
    <s v="In Case Of Emergency is a radio talk show for preppers, beginning preppers, and with preparedness in mind."/>
    <x v="3"/>
    <n v="266"/>
    <x v="1"/>
    <x v="0"/>
    <s v="USD"/>
    <n v="1408827550"/>
    <x v="1045"/>
    <b v="0"/>
    <n v="8"/>
    <b v="0"/>
    <s v="journalism/audio"/>
    <n v="2.6599999999999999E-2"/>
    <n v="33.25"/>
    <x v="5"/>
    <x v="16"/>
  </r>
  <r>
    <n v="1046"/>
    <s v="All Things Horses Podcast (Canceled)"/>
    <s v="All Things Horses is slowly becoming the greatest podcast on the internet and we are looking to upgrade the studio and software."/>
    <x v="9"/>
    <n v="0"/>
    <x v="1"/>
    <x v="12"/>
    <s v="EUR"/>
    <n v="1451161560"/>
    <x v="1046"/>
    <b v="0"/>
    <n v="0"/>
    <b v="0"/>
    <s v="journalism/audio"/>
    <n v="0"/>
    <e v="#DIV/0!"/>
    <x v="5"/>
    <x v="16"/>
  </r>
  <r>
    <n v="1047"/>
    <s v="Start a New Podcast (Canceled)"/>
    <s v="I wish to start a new podcast called Voices of Texas, and I want to interview interesting people of Texas each week."/>
    <x v="13"/>
    <n v="1"/>
    <x v="1"/>
    <x v="0"/>
    <s v="USD"/>
    <n v="1415219915"/>
    <x v="1047"/>
    <b v="0"/>
    <n v="1"/>
    <b v="0"/>
    <s v="journalism/audio"/>
    <n v="5.0000000000000001E-4"/>
    <n v="1"/>
    <x v="5"/>
    <x v="16"/>
  </r>
  <r>
    <n v="1048"/>
    <s v="#MYLifeMatters Radio Show &amp; Podcast (Canceled)"/>
    <s v="#MyLifeMatters features compelling stories of students &amp; young adults who overcame challenges to take ownership of their lives."/>
    <x v="36"/>
    <n v="212"/>
    <x v="1"/>
    <x v="0"/>
    <s v="USD"/>
    <n v="1474766189"/>
    <x v="1048"/>
    <b v="0"/>
    <n v="4"/>
    <b v="0"/>
    <s v="journalism/audio"/>
    <n v="1.4133333333333333E-2"/>
    <n v="53"/>
    <x v="5"/>
    <x v="16"/>
  </r>
  <r>
    <n v="1049"/>
    <s v="J1 (Canceled)"/>
    <s v="------"/>
    <x v="14"/>
    <n v="0"/>
    <x v="1"/>
    <x v="0"/>
    <s v="USD"/>
    <n v="1455272445"/>
    <x v="1049"/>
    <b v="0"/>
    <n v="0"/>
    <b v="0"/>
    <s v="journalism/audio"/>
    <n v="0"/>
    <e v="#DIV/0!"/>
    <x v="5"/>
    <x v="16"/>
  </r>
  <r>
    <n v="1050"/>
    <s v="The (Secular) Barbershop Podcast (Canceled)"/>
    <s v="Secularism is on the rise and I hear you.Talk to me."/>
    <x v="30"/>
    <n v="0"/>
    <x v="1"/>
    <x v="0"/>
    <s v="USD"/>
    <n v="1442257677"/>
    <x v="1050"/>
    <b v="0"/>
    <n v="0"/>
    <b v="0"/>
    <s v="journalism/audio"/>
    <n v="0"/>
    <e v="#DIV/0!"/>
    <x v="5"/>
    <x v="16"/>
  </r>
  <r>
    <n v="1051"/>
    <s v="Now You Know Podcast (Canceled)"/>
    <s v="Inspired by some great podcasters as well as my desire to learn from many people about many topics, plus just to inform people."/>
    <x v="2"/>
    <n v="0"/>
    <x v="1"/>
    <x v="0"/>
    <s v="USD"/>
    <n v="1409098825"/>
    <x v="1051"/>
    <b v="0"/>
    <n v="0"/>
    <b v="0"/>
    <s v="journalism/audio"/>
    <n v="0"/>
    <e v="#DIV/0!"/>
    <x v="5"/>
    <x v="16"/>
  </r>
  <r>
    <n v="1052"/>
    <s v="Big Daddy's Long Ass Road Trip To W.S.O.P. 2016! Podcasts!"/>
    <s v="Production costs for middle aged comics sharing cross USA country road trip experience via www.bigdaddyroadshow.com Podcasts.ComedySHOW"/>
    <x v="211"/>
    <n v="0"/>
    <x v="1"/>
    <x v="0"/>
    <s v="USD"/>
    <n v="1465243740"/>
    <x v="1052"/>
    <b v="0"/>
    <n v="0"/>
    <b v="0"/>
    <s v="journalism/audio"/>
    <n v="0"/>
    <e v="#DIV/0!"/>
    <x v="5"/>
    <x v="16"/>
  </r>
  <r>
    <n v="1053"/>
    <s v="A day in the life of...(podcast) (Canceled)"/>
    <s v="How well do you know the stranger walking past you or the neighbor up the street? Extraordinary stories told by everyday people."/>
    <x v="15"/>
    <n v="15"/>
    <x v="1"/>
    <x v="0"/>
    <s v="USD"/>
    <n v="1488773332"/>
    <x v="1053"/>
    <b v="0"/>
    <n v="1"/>
    <b v="0"/>
    <s v="journalism/audio"/>
    <n v="0.01"/>
    <n v="15"/>
    <x v="5"/>
    <x v="16"/>
  </r>
  <r>
    <n v="1054"/>
    <s v="Michale Graves &quot;The Voice of Liberty&quot; WVNJ RADIO 1160 AM"/>
    <s v="Drawing on the momentum created by his &quot;Radio Deadly&quot; program, Michale Graves has created a new pop-culture talk radio show on WVNJ"/>
    <x v="30"/>
    <n v="0"/>
    <x v="1"/>
    <x v="0"/>
    <s v="USD"/>
    <n v="1407708000"/>
    <x v="1054"/>
    <b v="0"/>
    <n v="0"/>
    <b v="0"/>
    <s v="journalism/audio"/>
    <n v="0"/>
    <e v="#DIV/0!"/>
    <x v="5"/>
    <x v="16"/>
  </r>
  <r>
    <n v="1055"/>
    <s v="The Smile High Podcast Club Season 3 (Canceled)"/>
    <s v="This project is to fund Season 3 of the SHPC.  Our plan is to produce 24 more spectacular episodes to share with the world."/>
    <x v="8"/>
    <n v="0"/>
    <x v="1"/>
    <x v="0"/>
    <s v="USD"/>
    <n v="1457394545"/>
    <x v="1055"/>
    <b v="0"/>
    <n v="0"/>
    <b v="0"/>
    <s v="journalism/audio"/>
    <n v="0"/>
    <e v="#DIV/0!"/>
    <x v="5"/>
    <x v="16"/>
  </r>
  <r>
    <n v="1056"/>
    <s v="Suburban Disorder Podcast (Canceled)"/>
    <s v="a podcast about everyday life, friends talking about music, movies, tv, relationships. conversations we have all had and can relate to"/>
    <x v="3"/>
    <n v="0"/>
    <x v="1"/>
    <x v="0"/>
    <s v="USD"/>
    <n v="1429892177"/>
    <x v="1056"/>
    <b v="0"/>
    <n v="0"/>
    <b v="0"/>
    <s v="journalism/audio"/>
    <n v="0"/>
    <e v="#DIV/0!"/>
    <x v="5"/>
    <x v="16"/>
  </r>
  <r>
    <n v="1057"/>
    <s v="Support Independent Media (Canceled)"/>
    <s v="Sayin it Plain is a Independent Radio Show created to inform the public and empower the community."/>
    <x v="3"/>
    <n v="0"/>
    <x v="1"/>
    <x v="0"/>
    <s v="USD"/>
    <n v="1480888483"/>
    <x v="1057"/>
    <b v="0"/>
    <n v="0"/>
    <b v="0"/>
    <s v="journalism/audio"/>
    <n v="0"/>
    <e v="#DIV/0!"/>
    <x v="5"/>
    <x v="16"/>
  </r>
  <r>
    <n v="1058"/>
    <s v="The Body Politic Radio (Canceled)"/>
    <s v="An investigative series on 790 KABC Radio on the ravages of addiction and what options millions of people have for hopeful recovery."/>
    <x v="79"/>
    <n v="0"/>
    <x v="1"/>
    <x v="0"/>
    <s v="USD"/>
    <n v="1427328000"/>
    <x v="1058"/>
    <b v="0"/>
    <n v="0"/>
    <b v="0"/>
    <s v="journalism/audio"/>
    <n v="0"/>
    <e v="#DIV/0!"/>
    <x v="5"/>
    <x v="16"/>
  </r>
  <r>
    <n v="1059"/>
    <s v="Voice Over Artist (Canceled)"/>
    <s v="Turning myself into a vocal artist."/>
    <x v="184"/>
    <n v="0"/>
    <x v="1"/>
    <x v="0"/>
    <s v="USD"/>
    <n v="1426269456"/>
    <x v="1059"/>
    <b v="0"/>
    <n v="0"/>
    <b v="0"/>
    <s v="journalism/audio"/>
    <n v="0"/>
    <e v="#DIV/0!"/>
    <x v="5"/>
    <x v="16"/>
  </r>
  <r>
    <n v="1060"/>
    <s v="Reality  Check (Canceled)"/>
    <s v="Reality Check is a weekly Internet Radio Show. Along with my co-host and engineer we discuss the issues of the day relevant to you!."/>
    <x v="10"/>
    <n v="50"/>
    <x v="1"/>
    <x v="0"/>
    <s v="USD"/>
    <n v="1429134893"/>
    <x v="1060"/>
    <b v="0"/>
    <n v="1"/>
    <b v="0"/>
    <s v="journalism/audio"/>
    <n v="0.01"/>
    <n v="50"/>
    <x v="5"/>
    <x v="16"/>
  </r>
  <r>
    <n v="1061"/>
    <s v="Chat Box 23 (Canceled)"/>
    <s v="T.O., Adi &amp; Mercedes discuss their point of views, women's issues &amp; Hollywood Hotties."/>
    <x v="23"/>
    <n v="0"/>
    <x v="1"/>
    <x v="0"/>
    <s v="USD"/>
    <n v="1462150800"/>
    <x v="1061"/>
    <b v="0"/>
    <n v="0"/>
    <b v="0"/>
    <s v="journalism/audio"/>
    <n v="0"/>
    <e v="#DIV/0!"/>
    <x v="5"/>
    <x v="16"/>
  </r>
  <r>
    <n v="1062"/>
    <s v="RETURNING AT A LATER DATE"/>
    <s v="SEE US ON PATREON www.badgirlartwork.com"/>
    <x v="212"/>
    <n v="190"/>
    <x v="1"/>
    <x v="0"/>
    <s v="USD"/>
    <n v="1468351341"/>
    <x v="1062"/>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x v="28"/>
    <n v="0"/>
    <x v="1"/>
    <x v="0"/>
    <s v="USD"/>
    <n v="1472604262"/>
    <x v="1063"/>
    <b v="0"/>
    <n v="0"/>
    <b v="0"/>
    <s v="journalism/audio"/>
    <n v="0"/>
    <e v="#DIV/0!"/>
    <x v="5"/>
    <x v="16"/>
  </r>
  <r>
    <n v="1064"/>
    <s v="Vineyard Valley - A Social Winemaking Game!"/>
    <s v="Make wine from seed to bottle; build, socialize, sell, and relax in Vineyard Valley - a social, sandbox, free to play business sim!"/>
    <x v="161"/>
    <n v="8077"/>
    <x v="2"/>
    <x v="0"/>
    <s v="USD"/>
    <n v="1373174903"/>
    <x v="1064"/>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x v="9"/>
    <n v="81"/>
    <x v="2"/>
    <x v="2"/>
    <s v="AUD"/>
    <n v="1392800922"/>
    <x v="1065"/>
    <b v="0"/>
    <n v="5"/>
    <b v="0"/>
    <s v="games/video games"/>
    <n v="2.7E-2"/>
    <n v="16.2"/>
    <x v="6"/>
    <x v="17"/>
  </r>
  <r>
    <n v="1066"/>
    <s v="So I'm A Dark Lord"/>
    <s v="A parody of old school RPGs where you are a new Dark Lord on a quest to amass monsters and allies on your side."/>
    <x v="60"/>
    <n v="5051"/>
    <x v="2"/>
    <x v="0"/>
    <s v="USD"/>
    <n v="1375657582"/>
    <x v="1066"/>
    <b v="0"/>
    <n v="148"/>
    <b v="0"/>
    <s v="games/video games"/>
    <n v="3.3673333333333333E-2"/>
    <n v="34.128378378378379"/>
    <x v="6"/>
    <x v="17"/>
  </r>
  <r>
    <n v="1067"/>
    <s v="Fate Fighters - The Ultimate Decision Maker"/>
    <s v="Canâ€™t make up your mind about something? Simply type in your two options and let the fighters of fate decide for you!"/>
    <x v="2"/>
    <n v="130"/>
    <x v="2"/>
    <x v="0"/>
    <s v="USD"/>
    <n v="1387657931"/>
    <x v="1067"/>
    <b v="0"/>
    <n v="10"/>
    <b v="0"/>
    <s v="games/video games"/>
    <n v="0.26"/>
    <n v="13"/>
    <x v="6"/>
    <x v="17"/>
  </r>
  <r>
    <n v="1068"/>
    <s v="The Quest To Save Hip Hop"/>
    <s v="THE QUEST TO SAVE HIP HOP is an old school beat em up st game that has a focus on old school hip hop and new age hip hop coming to pc."/>
    <x v="11"/>
    <n v="45"/>
    <x v="2"/>
    <x v="0"/>
    <s v="USD"/>
    <n v="1460274864"/>
    <x v="1068"/>
    <b v="0"/>
    <n v="4"/>
    <b v="0"/>
    <s v="games/video games"/>
    <n v="1.5E-3"/>
    <n v="11.25"/>
    <x v="6"/>
    <x v="17"/>
  </r>
  <r>
    <n v="1069"/>
    <s v="Until The End (PC, Mac, and Linux)"/>
    <s v="A run-n-gun zombie survival game where you scavenge for items to make the night a little less scary."/>
    <x v="41"/>
    <n v="850"/>
    <x v="2"/>
    <x v="0"/>
    <s v="USD"/>
    <n v="1385447459"/>
    <x v="106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x v="3"/>
    <n v="70"/>
    <x v="2"/>
    <x v="0"/>
    <s v="USD"/>
    <n v="1349050622"/>
    <x v="1070"/>
    <b v="0"/>
    <n v="2"/>
    <b v="0"/>
    <s v="games/video games"/>
    <n v="7.0000000000000001E-3"/>
    <n v="35"/>
    <x v="6"/>
    <x v="17"/>
  </r>
  <r>
    <n v="1071"/>
    <s v="DJ's Bane"/>
    <s v="I'm making a game where you choose how you want to kill the DJ, so you yourself can decide what music will be played at the party."/>
    <x v="213"/>
    <n v="0"/>
    <x v="2"/>
    <x v="10"/>
    <s v="NOK"/>
    <n v="1447787093"/>
    <x v="1071"/>
    <b v="0"/>
    <n v="0"/>
    <b v="0"/>
    <s v="games/video games"/>
    <n v="0"/>
    <e v="#DIV/0!"/>
    <x v="6"/>
    <x v="17"/>
  </r>
  <r>
    <n v="1072"/>
    <s v="World Defense : Tower Defense"/>
    <s v="A tower defense game that is played anywhere on the earth's surface!  This project is to expand it to be multiplayer and mod support."/>
    <x v="96"/>
    <n v="51"/>
    <x v="2"/>
    <x v="0"/>
    <s v="USD"/>
    <n v="1391630297"/>
    <x v="1072"/>
    <b v="0"/>
    <n v="4"/>
    <b v="0"/>
    <s v="games/video games"/>
    <n v="6.8000000000000005E-4"/>
    <n v="12.75"/>
    <x v="6"/>
    <x v="17"/>
  </r>
  <r>
    <n v="1073"/>
    <s v="Rainbow Ball to the Iphone"/>
    <s v="We want to bring our Game Rainbow Ball to the iphone and to do that we need a little help"/>
    <x v="47"/>
    <n v="10"/>
    <x v="2"/>
    <x v="0"/>
    <s v="USD"/>
    <n v="1318806541"/>
    <x v="1073"/>
    <b v="0"/>
    <n v="1"/>
    <b v="0"/>
    <s v="games/video games"/>
    <n v="1.3333333333333334E-2"/>
    <n v="10"/>
    <x v="6"/>
    <x v="17"/>
  </r>
  <r>
    <n v="1074"/>
    <s v="Kingdom Espionage"/>
    <s v="An ambitious multiplayer game set in fantastical medieval world where you must defend your castle while attacking others to gain ranks!"/>
    <x v="214"/>
    <n v="3407"/>
    <x v="2"/>
    <x v="0"/>
    <s v="USD"/>
    <n v="1388808545"/>
    <x v="1074"/>
    <b v="0"/>
    <n v="30"/>
    <b v="0"/>
    <s v="games/video games"/>
    <n v="6.3092592592592589E-2"/>
    <n v="113.56666666666666"/>
    <x v="6"/>
    <x v="17"/>
  </r>
  <r>
    <n v="1075"/>
    <s v="Towers Of The Apocalypse"/>
    <s v="Fully 3D, post Apocalyptic themed tower defense video game. New take on the genre."/>
    <x v="28"/>
    <n v="45"/>
    <x v="2"/>
    <x v="0"/>
    <s v="USD"/>
    <n v="1336340516"/>
    <x v="1075"/>
    <b v="0"/>
    <n v="3"/>
    <b v="0"/>
    <s v="games/video games"/>
    <n v="4.4999999999999998E-2"/>
    <n v="15"/>
    <x v="6"/>
    <x v="17"/>
  </r>
  <r>
    <n v="1076"/>
    <s v="Kaptain Brawe 2: A Space Travesty"/>
    <s v="A comical point and click adventure by veteran team of Broken Sword and Monkey Island fame - Steve Ince and Bill Tiller"/>
    <x v="96"/>
    <n v="47074"/>
    <x v="2"/>
    <x v="0"/>
    <s v="USD"/>
    <n v="1410426250"/>
    <x v="1076"/>
    <b v="0"/>
    <n v="975"/>
    <b v="0"/>
    <s v="games/video games"/>
    <n v="0.62765333333333329"/>
    <n v="48.281025641025643"/>
    <x v="6"/>
    <x v="17"/>
  </r>
  <r>
    <n v="1077"/>
    <s v="Legends of Callasia [Demo Available NOW!]"/>
    <s v="An epic strategy game of world conquest with simultaneous turn-based multiplayer gameplay and no hotseat waiting"/>
    <x v="31"/>
    <n v="7344"/>
    <x v="2"/>
    <x v="0"/>
    <s v="USD"/>
    <n v="1452744011"/>
    <x v="1077"/>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x v="20"/>
    <n v="45"/>
    <x v="2"/>
    <x v="0"/>
    <s v="USD"/>
    <n v="1311309721"/>
    <x v="1078"/>
    <b v="0"/>
    <n v="5"/>
    <b v="0"/>
    <s v="games/video games"/>
    <n v="7.4999999999999997E-2"/>
    <n v="9"/>
    <x v="6"/>
    <x v="17"/>
  </r>
  <r>
    <n v="1079"/>
    <s v="Sirius Online, an indie Space MMO"/>
    <s v="Sirius Online is currently the work of two brothers striving to bring the Era of Freelancer back, adding dynamic markets and more."/>
    <x v="91"/>
    <n v="678"/>
    <x v="2"/>
    <x v="12"/>
    <s v="EUR"/>
    <n v="1463232936"/>
    <x v="1079"/>
    <b v="0"/>
    <n v="18"/>
    <b v="0"/>
    <s v="games/video games"/>
    <n v="2.6076923076923077E-2"/>
    <n v="37.666666666666664"/>
    <x v="6"/>
    <x v="17"/>
  </r>
  <r>
    <n v="1080"/>
    <s v="Skullforge: The Hunt"/>
    <s v="A fantasy action RPG which follows an elven ex-slave on a journey of magic, revenge, intrigue, and deceit."/>
    <x v="22"/>
    <n v="1821"/>
    <x v="2"/>
    <x v="0"/>
    <s v="USD"/>
    <n v="1399778333"/>
    <x v="1080"/>
    <b v="0"/>
    <n v="98"/>
    <b v="0"/>
    <s v="games/video games"/>
    <n v="9.1050000000000006E-2"/>
    <n v="18.581632653061224"/>
    <x v="6"/>
    <x v="17"/>
  </r>
  <r>
    <n v="1081"/>
    <s v="The Creature"/>
    <s v="Finishing your last job before you retire until a disaster strikes the cargo ship can you survive The Creature?"/>
    <x v="118"/>
    <n v="12"/>
    <x v="2"/>
    <x v="0"/>
    <s v="USD"/>
    <n v="1422483292"/>
    <x v="1081"/>
    <b v="0"/>
    <n v="4"/>
    <b v="0"/>
    <s v="games/video games"/>
    <n v="1.7647058823529413E-4"/>
    <n v="3"/>
    <x v="6"/>
    <x v="17"/>
  </r>
  <r>
    <n v="1082"/>
    <s v="T-Fighter: Code Name M - Mobile Edition"/>
    <s v="Challenge your trivia skills in this action oriented game against several opponents across time."/>
    <x v="3"/>
    <n v="56"/>
    <x v="2"/>
    <x v="0"/>
    <s v="USD"/>
    <n v="1344635088"/>
    <x v="1082"/>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x v="63"/>
    <n v="410"/>
    <x v="2"/>
    <x v="5"/>
    <s v="CAD"/>
    <n v="1406994583"/>
    <x v="1083"/>
    <b v="0"/>
    <n v="1"/>
    <b v="0"/>
    <s v="games/video games"/>
    <n v="8.2000000000000007E-3"/>
    <n v="410"/>
    <x v="6"/>
    <x v="17"/>
  </r>
  <r>
    <n v="1084"/>
    <s v="My own channel"/>
    <s v="I want to start my own channel for gaming"/>
    <x v="131"/>
    <n v="0"/>
    <x v="2"/>
    <x v="0"/>
    <s v="USD"/>
    <n v="1407534804"/>
    <x v="1084"/>
    <b v="0"/>
    <n v="0"/>
    <b v="0"/>
    <s v="games/video games"/>
    <n v="0"/>
    <e v="#DIV/0!"/>
    <x v="6"/>
    <x v="17"/>
  </r>
  <r>
    <n v="1085"/>
    <s v="Sun Dryd Studios"/>
    <s v="The new kid on the block. Re-imagining old games and creating new ones. Ship, Lazer, Rock is first."/>
    <x v="11"/>
    <n v="1026"/>
    <x v="2"/>
    <x v="5"/>
    <s v="CAD"/>
    <n v="1457967975"/>
    <x v="1085"/>
    <b v="0"/>
    <n v="9"/>
    <b v="0"/>
    <s v="games/video games"/>
    <n v="3.4200000000000001E-2"/>
    <n v="114"/>
    <x v="6"/>
    <x v="17"/>
  </r>
  <r>
    <n v="1086"/>
    <s v="Cyber Universe Online"/>
    <s v="Humanity's future in the Galaxy"/>
    <x v="102"/>
    <n v="15"/>
    <x v="2"/>
    <x v="0"/>
    <s v="USD"/>
    <n v="1408913291"/>
    <x v="1086"/>
    <b v="0"/>
    <n v="2"/>
    <b v="0"/>
    <s v="games/video games"/>
    <n v="8.3333333333333339E-4"/>
    <n v="7.5"/>
    <x v="6"/>
    <x v="17"/>
  </r>
  <r>
    <n v="1087"/>
    <s v="Idle Gamers"/>
    <s v="Idle gamers are the group of gamers worth watching play video games. We have a back log of video ideas and want to entertain you."/>
    <x v="184"/>
    <n v="0"/>
    <x v="2"/>
    <x v="0"/>
    <s v="USD"/>
    <n v="1402852087"/>
    <x v="1087"/>
    <b v="0"/>
    <n v="0"/>
    <b v="0"/>
    <s v="games/video games"/>
    <n v="0"/>
    <e v="#DIV/0!"/>
    <x v="6"/>
    <x v="17"/>
  </r>
  <r>
    <n v="1088"/>
    <s v="Still Alive"/>
    <s v="A fresh twist on survival games. Intense, high-stakes 30 minute rounds for up to 10 players."/>
    <x v="101"/>
    <n v="6382.34"/>
    <x v="2"/>
    <x v="0"/>
    <s v="USD"/>
    <n v="1398366667"/>
    <x v="1088"/>
    <b v="0"/>
    <n v="147"/>
    <b v="0"/>
    <s v="games/video games"/>
    <n v="0.14182977777777778"/>
    <n v="43.41727891156463"/>
    <x v="6"/>
    <x v="17"/>
  </r>
  <r>
    <n v="1089"/>
    <s v="Farabel"/>
    <s v="Farabel is a single player turn-based fantasy strategy game for Mac/PC/Linux"/>
    <x v="36"/>
    <n v="1174"/>
    <x v="2"/>
    <x v="6"/>
    <s v="EUR"/>
    <n v="1435293175"/>
    <x v="1089"/>
    <b v="0"/>
    <n v="49"/>
    <b v="0"/>
    <s v="games/video games"/>
    <n v="7.8266666666666665E-2"/>
    <n v="23.959183673469386"/>
    <x v="6"/>
    <x v="17"/>
  </r>
  <r>
    <n v="1090"/>
    <s v="Help Jumpy Punch Prosper!!"/>
    <s v="A sci-fi platformer game inspired by a certain blue hedgehog and Italian plumber. Jump, fight, dodge and sprint your way to victory."/>
    <x v="215"/>
    <n v="5"/>
    <x v="2"/>
    <x v="2"/>
    <s v="AUD"/>
    <n v="1432873653"/>
    <x v="1090"/>
    <b v="0"/>
    <n v="1"/>
    <b v="0"/>
    <s v="games/video games"/>
    <n v="3.8464497269020693E-4"/>
    <n v="5"/>
    <x v="6"/>
    <x v="17"/>
  </r>
  <r>
    <n v="1091"/>
    <s v="London Revolution - Open World RPG Minecraft Server"/>
    <s v="London Revolution is a Minecraft server in development. This is an open world RPG FPS server with questing and ruthless gangs."/>
    <x v="48"/>
    <n v="25"/>
    <x v="2"/>
    <x v="1"/>
    <s v="GBP"/>
    <n v="1460313672"/>
    <x v="1091"/>
    <b v="0"/>
    <n v="2"/>
    <b v="0"/>
    <s v="games/video games"/>
    <n v="0.125"/>
    <n v="12.5"/>
    <x v="6"/>
    <x v="17"/>
  </r>
  <r>
    <n v="1092"/>
    <s v="toggleme. - the next phenom in mobile gaming"/>
    <s v="toggleme. is the next breakout mobile game.Addictive gameplay, phenomenal design, real life rewards for achievements, and a great story"/>
    <x v="13"/>
    <n v="21"/>
    <x v="2"/>
    <x v="0"/>
    <s v="USD"/>
    <n v="1357432638"/>
    <x v="1092"/>
    <b v="0"/>
    <n v="7"/>
    <b v="0"/>
    <s v="games/video games"/>
    <n v="1.0500000000000001E-2"/>
    <n v="3"/>
    <x v="6"/>
    <x v="17"/>
  </r>
  <r>
    <n v="1093"/>
    <s v="Help get &quot;Don't Look&quot; on Steam Greenlight!"/>
    <s v="A little girl living isolated in the Canadian Rockies, you find your self  being lured into the hills in the middle of the night."/>
    <x v="43"/>
    <n v="42.25"/>
    <x v="2"/>
    <x v="5"/>
    <s v="CAD"/>
    <n v="1455232937"/>
    <x v="1093"/>
    <b v="0"/>
    <n v="4"/>
    <b v="0"/>
    <s v="games/video games"/>
    <n v="0.14083333333333334"/>
    <n v="10.5625"/>
    <x v="6"/>
    <x v="17"/>
  </r>
  <r>
    <n v="1094"/>
    <s v="Sprocket Junkie"/>
    <s v="An action racing game for iOS. Set in a steampunk world, players battle their way to the finish line on customizable rocket engines!"/>
    <x v="102"/>
    <n v="3294.01"/>
    <x v="2"/>
    <x v="0"/>
    <s v="USD"/>
    <n v="1318180033"/>
    <x v="1094"/>
    <b v="0"/>
    <n v="27"/>
    <b v="0"/>
    <s v="games/video games"/>
    <n v="0.18300055555555556"/>
    <n v="122.00037037037038"/>
    <x v="6"/>
    <x v="17"/>
  </r>
  <r>
    <n v="1095"/>
    <s v="Project Snowstorm"/>
    <s v="MMORPG with Real-Time Pet Battles, Expansive 3D World and Ranked Individual &amp; Guild PvP arenas all on your mobile device!"/>
    <x v="69"/>
    <n v="25174"/>
    <x v="2"/>
    <x v="0"/>
    <s v="USD"/>
    <n v="1377867220"/>
    <x v="1095"/>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x v="14"/>
    <n v="2152"/>
    <x v="2"/>
    <x v="0"/>
    <s v="USD"/>
    <n v="1412393400"/>
    <x v="1096"/>
    <b v="0"/>
    <n v="29"/>
    <b v="0"/>
    <s v="games/video games"/>
    <n v="0.17933333333333334"/>
    <n v="74.206896551724142"/>
    <x v="6"/>
    <x v="17"/>
  </r>
  <r>
    <n v="1097"/>
    <s v="Rabbly"/>
    <s v="Rabbly is action-adventure game. Is about a scientist going on an adventure, to find rare materials in another galaxy."/>
    <x v="57"/>
    <n v="47"/>
    <x v="2"/>
    <x v="0"/>
    <s v="USD"/>
    <n v="1393786877"/>
    <x v="1097"/>
    <b v="0"/>
    <n v="7"/>
    <b v="0"/>
    <s v="games/video games"/>
    <n v="4.6999999999999999E-4"/>
    <n v="6.7142857142857144"/>
    <x v="6"/>
    <x v="17"/>
  </r>
  <r>
    <n v="1098"/>
    <s v="Kick, Punch... Fireball"/>
    <s v="Kick, Punch... Fireball is an FPS type arena game set inside the fantasy world."/>
    <x v="31"/>
    <n v="1803"/>
    <x v="2"/>
    <x v="0"/>
    <s v="USD"/>
    <n v="1397413095"/>
    <x v="1098"/>
    <b v="0"/>
    <n v="22"/>
    <b v="0"/>
    <s v="games/video games"/>
    <n v="7.2120000000000004E-2"/>
    <n v="81.954545454545453"/>
    <x v="6"/>
    <x v="17"/>
  </r>
  <r>
    <n v="1099"/>
    <s v="Xeno - A Sci-Fi FPS"/>
    <s v="Xeno is an FPS which combines all the best elements of old school and modern games to create a fresh and unique gameplay experience."/>
    <x v="10"/>
    <n v="25"/>
    <x v="2"/>
    <x v="1"/>
    <s v="GBP"/>
    <n v="1431547468"/>
    <x v="1099"/>
    <b v="0"/>
    <n v="1"/>
    <b v="0"/>
    <s v="games/video games"/>
    <n v="5.0000000000000001E-3"/>
    <n v="25"/>
    <x v="6"/>
    <x v="17"/>
  </r>
  <r>
    <n v="1100"/>
    <s v="Aeldengald Saga Book I"/>
    <s v="A retro style puzzle rpg with a dark story. Your decisions will influence the world and decide the outcome of the story."/>
    <x v="23"/>
    <n v="100"/>
    <x v="2"/>
    <x v="12"/>
    <s v="EUR"/>
    <n v="1455417571"/>
    <x v="1100"/>
    <b v="0"/>
    <n v="10"/>
    <b v="0"/>
    <s v="games/video games"/>
    <n v="2.5000000000000001E-2"/>
    <n v="10"/>
    <x v="6"/>
    <x v="17"/>
  </r>
  <r>
    <n v="1101"/>
    <s v="Strain Wars"/>
    <s v="Different strains of marijuana leafs battling to the death to see which one is the top strain."/>
    <x v="57"/>
    <n v="41"/>
    <x v="2"/>
    <x v="0"/>
    <s v="USD"/>
    <n v="1468519920"/>
    <x v="1101"/>
    <b v="0"/>
    <n v="6"/>
    <b v="0"/>
    <s v="games/video games"/>
    <n v="4.0999999999999999E-4"/>
    <n v="6.833333333333333"/>
    <x v="6"/>
    <x v="17"/>
  </r>
  <r>
    <n v="1102"/>
    <s v="Runers"/>
    <s v="Runers is a top-down rogue-like shooter where as you advance you create more powerful spells and fight fierce monsters and bosses."/>
    <x v="6"/>
    <n v="425"/>
    <x v="2"/>
    <x v="0"/>
    <s v="USD"/>
    <n v="1386568740"/>
    <x v="1102"/>
    <b v="0"/>
    <n v="24"/>
    <b v="0"/>
    <s v="games/video games"/>
    <n v="5.3124999999999999E-2"/>
    <n v="17.708333333333332"/>
    <x v="6"/>
    <x v="17"/>
  </r>
  <r>
    <n v="1103"/>
    <s v="The Morgue"/>
    <s v="&quot;I go to work... I classify the bodies and store them accordingly... Sometimes I here noises... Other times is see her..."/>
    <x v="36"/>
    <n v="243"/>
    <x v="2"/>
    <x v="0"/>
    <s v="USD"/>
    <n v="1466227190"/>
    <x v="1103"/>
    <b v="0"/>
    <n v="15"/>
    <b v="0"/>
    <s v="games/video games"/>
    <n v="1.6199999999999999E-2"/>
    <n v="16.2"/>
    <x v="6"/>
    <x v="17"/>
  </r>
  <r>
    <n v="1104"/>
    <s v="Street Heroes - A Facebook Beat 'em Up"/>
    <s v="Street Heroes is a retro 2D side-scrolling multiplayer beat 'em up for Facebook that brings classic arcade fun to a social platform"/>
    <x v="127"/>
    <n v="2971"/>
    <x v="2"/>
    <x v="1"/>
    <s v="GBP"/>
    <n v="1402480221"/>
    <x v="1104"/>
    <b v="0"/>
    <n v="37"/>
    <b v="0"/>
    <s v="games/video games"/>
    <n v="4.9516666666666667E-2"/>
    <n v="80.297297297297291"/>
    <x v="6"/>
    <x v="17"/>
  </r>
  <r>
    <n v="1105"/>
    <s v="Nightmare Zombies"/>
    <s v="Nightmare Zombies is the first Oculus Rift Only immersive zombie simulator in the Post-Apocalypse urban environment of New York City."/>
    <x v="216"/>
    <n v="1431"/>
    <x v="2"/>
    <x v="0"/>
    <s v="USD"/>
    <n v="1395627327"/>
    <x v="1105"/>
    <b v="0"/>
    <n v="20"/>
    <b v="0"/>
    <s v="games/video games"/>
    <n v="1.5900000000000001E-3"/>
    <n v="71.55"/>
    <x v="6"/>
    <x v="17"/>
  </r>
  <r>
    <n v="1106"/>
    <s v="Backyard Zombies"/>
    <s v="Collect coins and save civilians while you blast your way through tons of zombies! Unlock new characters and levels!"/>
    <x v="44"/>
    <n v="165"/>
    <x v="2"/>
    <x v="0"/>
    <s v="USD"/>
    <n v="1333557975"/>
    <x v="1106"/>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x v="3"/>
    <n v="0"/>
    <x v="2"/>
    <x v="0"/>
    <s v="USD"/>
    <n v="1406148024"/>
    <x v="1107"/>
    <b v="0"/>
    <n v="0"/>
    <b v="0"/>
    <s v="games/video games"/>
    <n v="0"/>
    <e v="#DIV/0!"/>
    <x v="6"/>
    <x v="17"/>
  </r>
  <r>
    <n v="1108"/>
    <s v="Urbania: Create the future"/>
    <s v="Environmental awareness using social games where players are challenged to pursue sustainable development in the city of the future."/>
    <x v="31"/>
    <n v="732.5"/>
    <x v="2"/>
    <x v="0"/>
    <s v="USD"/>
    <n v="1334326635"/>
    <x v="1108"/>
    <b v="0"/>
    <n v="21"/>
    <b v="0"/>
    <s v="games/video games"/>
    <n v="2.93E-2"/>
    <n v="34.88095238095238"/>
    <x v="6"/>
    <x v="17"/>
  </r>
  <r>
    <n v="1109"/>
    <s v="1985 Video Game Museum/Arcade/Game Lounge/Event Center"/>
    <s v="Our goal is to open a video game museum, art gallery, free play arcade, game lounge, cosplay and event center here in Flint Michigan!"/>
    <x v="3"/>
    <n v="45"/>
    <x v="2"/>
    <x v="0"/>
    <s v="USD"/>
    <n v="1479495790"/>
    <x v="1109"/>
    <b v="0"/>
    <n v="3"/>
    <b v="0"/>
    <s v="games/video games"/>
    <n v="4.4999999999999997E-3"/>
    <n v="15"/>
    <x v="6"/>
    <x v="17"/>
  </r>
  <r>
    <n v="1110"/>
    <s v="PSI - Role Playing Game"/>
    <s v="PSI is a game about a group of people dealing with the effects of Nightmares becoming reality, life will never be the same."/>
    <x v="63"/>
    <n v="255"/>
    <x v="2"/>
    <x v="0"/>
    <s v="USD"/>
    <n v="1354919022"/>
    <x v="1110"/>
    <b v="0"/>
    <n v="11"/>
    <b v="0"/>
    <s v="games/video games"/>
    <n v="5.1000000000000004E-3"/>
    <n v="23.181818181818183"/>
    <x v="6"/>
    <x v="17"/>
  </r>
  <r>
    <n v="1111"/>
    <s v="Funding HyperLight Studios"/>
    <s v="We are bringing a new gaming experience to the field. One that will connect a community of people and servers from around the world."/>
    <x v="30"/>
    <n v="1"/>
    <x v="2"/>
    <x v="0"/>
    <s v="USD"/>
    <n v="1452228790"/>
    <x v="1111"/>
    <b v="0"/>
    <n v="1"/>
    <b v="0"/>
    <s v="games/video games"/>
    <n v="4.0000000000000002E-4"/>
    <n v="1"/>
    <x v="6"/>
    <x v="17"/>
  </r>
  <r>
    <n v="1112"/>
    <s v="Johnny Rocketfingers: Violent Point &amp; Click Adventure!"/>
    <s v="Tarantino-esque Adventure Game on Steroids Inspired by LucasArts, Gritty Action Movies and 1940's Animation"/>
    <x v="217"/>
    <n v="31272.92"/>
    <x v="2"/>
    <x v="0"/>
    <s v="USD"/>
    <n v="1421656200"/>
    <x v="1112"/>
    <b v="0"/>
    <n v="312"/>
    <b v="0"/>
    <s v="games/video games"/>
    <n v="0.35537409090909089"/>
    <n v="100.23371794871794"/>
    <x v="6"/>
    <x v="17"/>
  </r>
  <r>
    <n v="1113"/>
    <s v="A YouTube Gaming Channel"/>
    <s v="A start up YouTube PC Gaming channel named ''Jeansie''. Comprised of witty banter and slightly above average  gaming skills :)"/>
    <x v="28"/>
    <n v="5"/>
    <x v="2"/>
    <x v="1"/>
    <s v="GBP"/>
    <n v="1408058820"/>
    <x v="1113"/>
    <b v="0"/>
    <n v="1"/>
    <b v="0"/>
    <s v="games/video games"/>
    <n v="5.0000000000000001E-3"/>
    <n v="5"/>
    <x v="6"/>
    <x v="17"/>
  </r>
  <r>
    <n v="1114"/>
    <s v="TeleRide"/>
    <s v="SciFi racing game for Android &amp; iOS platforms. Player gets a unique weapon which introduces an additional dimension to the competition."/>
    <x v="12"/>
    <n v="10"/>
    <x v="2"/>
    <x v="1"/>
    <s v="GBP"/>
    <n v="1381306687"/>
    <x v="1114"/>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x v="79"/>
    <n v="53"/>
    <x v="2"/>
    <x v="0"/>
    <s v="USD"/>
    <n v="1459352495"/>
    <x v="1115"/>
    <b v="0"/>
    <n v="4"/>
    <b v="0"/>
    <s v="games/video games"/>
    <n v="1.325E-3"/>
    <n v="13.25"/>
    <x v="6"/>
    <x v="17"/>
  </r>
  <r>
    <n v="1116"/>
    <s v="Quest Remnants of Chaos"/>
    <s v="A medieval, post apocolyptic, Online, MMORPG. Class morphing, character customization game."/>
    <x v="69"/>
    <n v="178.52"/>
    <x v="2"/>
    <x v="0"/>
    <s v="USD"/>
    <n v="1339273208"/>
    <x v="1116"/>
    <b v="0"/>
    <n v="10"/>
    <b v="0"/>
    <s v="games/video games"/>
    <n v="3.5704000000000004E-4"/>
    <n v="17.852"/>
    <x v="6"/>
    <x v="17"/>
  </r>
  <r>
    <n v="1117"/>
    <s v="Medieval Village"/>
    <s v="Experience the Medieval in your own village. Increase your village into a city and walk through the streets."/>
    <x v="28"/>
    <n v="83"/>
    <x v="2"/>
    <x v="12"/>
    <s v="EUR"/>
    <n v="1451053313"/>
    <x v="1117"/>
    <b v="0"/>
    <n v="8"/>
    <b v="0"/>
    <s v="games/video games"/>
    <n v="8.3000000000000004E-2"/>
    <n v="10.375"/>
    <x v="6"/>
    <x v="17"/>
  </r>
  <r>
    <n v="1118"/>
    <s v="Battle-Buddy â€“ Bringing gamers together"/>
    <s v="Ideal for social players as well as a tool for esports teams, Battle Buddy will help organise and coordinate, pugs, scrims, wars &amp; you!"/>
    <x v="37"/>
    <n v="109"/>
    <x v="2"/>
    <x v="2"/>
    <s v="AUD"/>
    <n v="1396666779"/>
    <x v="1118"/>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x v="190"/>
    <n v="5"/>
    <x v="2"/>
    <x v="0"/>
    <s v="USD"/>
    <n v="1396810864"/>
    <x v="1119"/>
    <b v="0"/>
    <n v="1"/>
    <b v="0"/>
    <s v="games/video games"/>
    <n v="2.3809523809523812E-3"/>
    <n v="5"/>
    <x v="6"/>
    <x v="17"/>
  </r>
  <r>
    <n v="1120"/>
    <s v="PlanEt Ninjahwah"/>
    <s v="Planet Ninjahwah is a highly anticipated futuristic action adventure game that will blow your mind!!"/>
    <x v="31"/>
    <n v="0"/>
    <x v="2"/>
    <x v="0"/>
    <s v="USD"/>
    <n v="1319835400"/>
    <x v="1120"/>
    <b v="0"/>
    <n v="0"/>
    <b v="0"/>
    <s v="games/video games"/>
    <n v="0"/>
    <e v="#DIV/0!"/>
    <x v="6"/>
    <x v="17"/>
  </r>
  <r>
    <n v="1121"/>
    <s v="Pwincess"/>
    <s v="An action packed, side scrolling, platform jumping, laser shooting ADVENTURE that will be fun for everyone."/>
    <x v="65"/>
    <n v="29"/>
    <x v="2"/>
    <x v="0"/>
    <s v="USD"/>
    <n v="1457904316"/>
    <x v="1121"/>
    <b v="0"/>
    <n v="5"/>
    <b v="0"/>
    <s v="games/video games"/>
    <n v="1.16E-4"/>
    <n v="5.8"/>
    <x v="6"/>
    <x v="17"/>
  </r>
  <r>
    <n v="1122"/>
    <s v="Funny Monsters (Mobile Game)"/>
    <s v="Mobile game featuring lots of funny little monsters on the run from their mad creator. Lots of gameplay elements will keep user bussy."/>
    <x v="50"/>
    <n v="0"/>
    <x v="2"/>
    <x v="1"/>
    <s v="GBP"/>
    <n v="1369932825"/>
    <x v="1122"/>
    <b v="0"/>
    <n v="0"/>
    <b v="0"/>
    <s v="games/video games"/>
    <n v="0"/>
    <e v="#DIV/0!"/>
    <x v="6"/>
    <x v="17"/>
  </r>
  <r>
    <n v="1123"/>
    <s v="Droplets"/>
    <s v="Fast paced mobile game where you control a rain drop by tilting your screen. Absorb other rain drops to go faster, but avoid clouds."/>
    <x v="10"/>
    <n v="11"/>
    <x v="2"/>
    <x v="0"/>
    <s v="USD"/>
    <n v="1397910848"/>
    <x v="1123"/>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x v="161"/>
    <n v="425"/>
    <x v="2"/>
    <x v="0"/>
    <s v="USD"/>
    <n v="1430409651"/>
    <x v="1124"/>
    <b v="0"/>
    <n v="7"/>
    <b v="0"/>
    <s v="games/mobile games"/>
    <n v="4.7222222222222223E-3"/>
    <n v="60.714285714285715"/>
    <x v="6"/>
    <x v="18"/>
  </r>
  <r>
    <n v="1125"/>
    <s v="Ultimate Supremacy"/>
    <s v="Ultimate Supremacy will be the ultimate in mobile gaming, if you love fighting and strategy games, you will love Ultimate Supremacy."/>
    <x v="9"/>
    <n v="0"/>
    <x v="2"/>
    <x v="1"/>
    <s v="GBP"/>
    <n v="1443193130"/>
    <x v="1125"/>
    <b v="0"/>
    <n v="0"/>
    <b v="0"/>
    <s v="games/mobile games"/>
    <n v="0"/>
    <e v="#DIV/0!"/>
    <x v="6"/>
    <x v="18"/>
  </r>
  <r>
    <n v="1126"/>
    <s v="GAMING TO LEARN"/>
    <s v="Imagine a science class where the teacher walks in a says &quot;Take out your cell phone and play a game.&quot;"/>
    <x v="13"/>
    <n v="10"/>
    <x v="2"/>
    <x v="0"/>
    <s v="USD"/>
    <n v="1468482694"/>
    <x v="1126"/>
    <b v="0"/>
    <n v="2"/>
    <b v="0"/>
    <s v="games/mobile games"/>
    <n v="5.0000000000000001E-3"/>
    <n v="5"/>
    <x v="6"/>
    <x v="18"/>
  </r>
  <r>
    <n v="1127"/>
    <s v="ABRAcaPOCUS!!"/>
    <s v="A fast-paced, creepy/cute mobile puzzle game where you draw series of magic symbols to summon &amp; collect demons, monsters, gods, &amp; myths"/>
    <x v="19"/>
    <n v="585"/>
    <x v="2"/>
    <x v="0"/>
    <s v="USD"/>
    <n v="1416000600"/>
    <x v="1127"/>
    <b v="0"/>
    <n v="23"/>
    <b v="0"/>
    <s v="games/mobile games"/>
    <n v="1.6714285714285713E-2"/>
    <n v="25.434782608695652"/>
    <x v="6"/>
    <x v="18"/>
  </r>
  <r>
    <n v="1128"/>
    <s v="Flying Turds"/>
    <s v="#havingfunFTW"/>
    <x v="28"/>
    <n v="1"/>
    <x v="2"/>
    <x v="1"/>
    <s v="GBP"/>
    <n v="1407425717"/>
    <x v="1128"/>
    <b v="0"/>
    <n v="1"/>
    <b v="0"/>
    <s v="games/mobile games"/>
    <n v="1E-3"/>
    <n v="1"/>
    <x v="6"/>
    <x v="18"/>
  </r>
  <r>
    <n v="1129"/>
    <s v="Angry words with Friends"/>
    <s v="This app will provide you with the ability to use your most favorite profanities while playing a game with your friends."/>
    <x v="22"/>
    <n v="21"/>
    <x v="2"/>
    <x v="0"/>
    <s v="USD"/>
    <n v="1465107693"/>
    <x v="1129"/>
    <b v="0"/>
    <n v="2"/>
    <b v="0"/>
    <s v="games/mobile games"/>
    <n v="1.0499999999999999E-3"/>
    <n v="10.5"/>
    <x v="6"/>
    <x v="18"/>
  </r>
  <r>
    <n v="1130"/>
    <s v="Terror Interceptor Mobile Video Game"/>
    <s v="A modernized version of the classic aerial combat arcade game 1942.  Use real fighter jets to take down terrorists on a global scale."/>
    <x v="10"/>
    <n v="11"/>
    <x v="2"/>
    <x v="0"/>
    <s v="USD"/>
    <n v="1416963300"/>
    <x v="1130"/>
    <b v="0"/>
    <n v="3"/>
    <b v="0"/>
    <s v="games/mobile games"/>
    <n v="2.2000000000000001E-3"/>
    <n v="3.6666666666666665"/>
    <x v="6"/>
    <x v="18"/>
  </r>
  <r>
    <n v="1131"/>
    <s v="Hot Potato - The App"/>
    <s v="Don't drop it like it's hot..Hot Potato is a battle between friends. Compete to keep Mr Potato off the ground. Who will drop him first?"/>
    <x v="79"/>
    <n v="0"/>
    <x v="2"/>
    <x v="2"/>
    <s v="AUD"/>
    <n v="1450993668"/>
    <x v="1131"/>
    <b v="0"/>
    <n v="0"/>
    <b v="0"/>
    <s v="games/mobile games"/>
    <n v="0"/>
    <e v="#DIV/0!"/>
    <x v="6"/>
    <x v="18"/>
  </r>
  <r>
    <n v="1132"/>
    <s v="One"/>
    <s v="One is a simple mobile game about exploring the connections between all living things. Featuring hand-painted art."/>
    <x v="3"/>
    <n v="1438"/>
    <x v="2"/>
    <x v="5"/>
    <s v="CAD"/>
    <n v="1483238771"/>
    <x v="1132"/>
    <b v="0"/>
    <n v="13"/>
    <b v="0"/>
    <s v="games/mobile games"/>
    <n v="0.14380000000000001"/>
    <n v="110.61538461538461"/>
    <x v="6"/>
    <x v="18"/>
  </r>
  <r>
    <n v="1133"/>
    <s v="Ping"/>
    <s v="Ping is a simple game currently in the design process, where the player lives off of the power of their connection to the internet."/>
    <x v="9"/>
    <n v="20"/>
    <x v="2"/>
    <x v="1"/>
    <s v="GBP"/>
    <n v="1406799981"/>
    <x v="1133"/>
    <b v="0"/>
    <n v="1"/>
    <b v="0"/>
    <s v="games/mobile games"/>
    <n v="6.6666666666666671E-3"/>
    <n v="20"/>
    <x v="6"/>
    <x v="18"/>
  </r>
  <r>
    <n v="1134"/>
    <s v="New Mario Bro's style game!"/>
    <s v="We are creating a new Mario Bro's style game called KFK:Original. It's challenging, fun and totally awesome!!!"/>
    <x v="31"/>
    <n v="1"/>
    <x v="2"/>
    <x v="2"/>
    <s v="AUD"/>
    <n v="1417235580"/>
    <x v="1134"/>
    <b v="0"/>
    <n v="1"/>
    <b v="0"/>
    <s v="games/mobile games"/>
    <n v="4.0000000000000003E-5"/>
    <n v="1"/>
    <x v="6"/>
    <x v="18"/>
  </r>
  <r>
    <n v="1135"/>
    <s v="Trumperama"/>
    <s v="&quot;Trumperama&quot; ist ein Jump 'n' Run Spiel im 8-Bit Stil fÃ¼r Android._x000a_Donald Trump gewinnt die Wahlen und muss gestoppt werden!"/>
    <x v="28"/>
    <n v="50"/>
    <x v="2"/>
    <x v="12"/>
    <s v="EUR"/>
    <n v="1470527094"/>
    <x v="1135"/>
    <b v="0"/>
    <n v="1"/>
    <b v="0"/>
    <s v="games/mobile games"/>
    <n v="0.05"/>
    <n v="50"/>
    <x v="6"/>
    <x v="18"/>
  </r>
  <r>
    <n v="1136"/>
    <s v="OneLifeMen - Jeu d' Aventure smartphone en Voxel Art"/>
    <s v="Arpenter pas moins de 50 stages ne sera pas facile avec une seule vie... peut Ãªtre que les potions vous aiderons Ã  survivre ?"/>
    <x v="218"/>
    <n v="270"/>
    <x v="2"/>
    <x v="6"/>
    <s v="EUR"/>
    <n v="1450541229"/>
    <x v="1136"/>
    <b v="0"/>
    <n v="6"/>
    <b v="0"/>
    <s v="games/mobile games"/>
    <n v="6.4439140811455853E-2"/>
    <n v="45"/>
    <x v="6"/>
    <x v="18"/>
  </r>
  <r>
    <n v="1137"/>
    <s v="Nodiatis RPG: Steam, Android, &amp; iOS Clients"/>
    <s v="This classic online RPG is being overhauled to run on more devices with an interface better suited for both mobile and widescreen."/>
    <x v="31"/>
    <n v="9875"/>
    <x v="2"/>
    <x v="0"/>
    <s v="USD"/>
    <n v="1461440421"/>
    <x v="1137"/>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x v="19"/>
    <n v="125"/>
    <x v="2"/>
    <x v="0"/>
    <s v="USD"/>
    <n v="1485035131"/>
    <x v="1138"/>
    <b v="0"/>
    <n v="4"/>
    <b v="0"/>
    <s v="games/mobile games"/>
    <n v="3.5714285714285713E-3"/>
    <n v="31.25"/>
    <x v="6"/>
    <x v="18"/>
  </r>
  <r>
    <n v="1139"/>
    <s v="Soulwalker"/>
    <s v="Take control of the Void and bend it to your will as you perfect your strategy and amass your deck. The light gathers, your power grows"/>
    <x v="6"/>
    <n v="5"/>
    <x v="2"/>
    <x v="0"/>
    <s v="USD"/>
    <n v="1420100426"/>
    <x v="1139"/>
    <b v="0"/>
    <n v="1"/>
    <b v="0"/>
    <s v="games/mobile games"/>
    <n v="6.2500000000000001E-4"/>
    <n v="5"/>
    <x v="6"/>
    <x v="18"/>
  </r>
  <r>
    <n v="1140"/>
    <s v="Medieval Empire by Bear Games"/>
    <s v="We are creating the next epic Massive Multiplayer Online-Real Time Strategy game and we want you to be a part of it!"/>
    <x v="10"/>
    <n v="0"/>
    <x v="2"/>
    <x v="1"/>
    <s v="GBP"/>
    <n v="1438859121"/>
    <x v="1140"/>
    <b v="0"/>
    <n v="0"/>
    <b v="0"/>
    <s v="games/mobile games"/>
    <n v="0"/>
    <e v="#DIV/0!"/>
    <x v="6"/>
    <x v="18"/>
  </r>
  <r>
    <n v="1141"/>
    <s v="Arena Z - Zombie Survival"/>
    <s v="I think this will be a great game!"/>
    <x v="2"/>
    <n v="0"/>
    <x v="2"/>
    <x v="12"/>
    <s v="EUR"/>
    <n v="1436460450"/>
    <x v="1141"/>
    <b v="0"/>
    <n v="0"/>
    <b v="0"/>
    <s v="games/mobile games"/>
    <n v="0"/>
    <e v="#DIV/0!"/>
    <x v="6"/>
    <x v="18"/>
  </r>
  <r>
    <n v="1142"/>
    <s v="3E Community, a company driven by YOU!"/>
    <s v="If only you could help choose and/or create the Top Chart apps with your ideas..._x000a_Want that to come true? Well here we are."/>
    <x v="23"/>
    <n v="0"/>
    <x v="2"/>
    <x v="0"/>
    <s v="USD"/>
    <n v="1424131727"/>
    <x v="1142"/>
    <b v="0"/>
    <n v="0"/>
    <b v="0"/>
    <s v="games/mobile games"/>
    <n v="0"/>
    <e v="#DIV/0!"/>
    <x v="6"/>
    <x v="18"/>
  </r>
  <r>
    <n v="1143"/>
    <s v="Convergence: Rift Wars"/>
    <s v="Convergence: RiftWars is a easy to approach competitive turn-based strategy game, featuring quick game play and military tactics."/>
    <x v="101"/>
    <n v="186"/>
    <x v="2"/>
    <x v="0"/>
    <s v="USD"/>
    <n v="1450327126"/>
    <x v="1143"/>
    <b v="0"/>
    <n v="8"/>
    <b v="0"/>
    <s v="games/mobile games"/>
    <n v="4.1333333333333335E-3"/>
    <n v="23.25"/>
    <x v="6"/>
    <x v="18"/>
  </r>
  <r>
    <n v="1144"/>
    <s v="We Need Your Help to Finish Our BBQ Food Truck"/>
    <s v="We need your help to finish our food truck. We are building a BBQ Food Truck to serve competition style BBQ."/>
    <x v="219"/>
    <n v="0"/>
    <x v="2"/>
    <x v="0"/>
    <s v="USD"/>
    <n v="1430281320"/>
    <x v="1144"/>
    <b v="0"/>
    <n v="0"/>
    <b v="0"/>
    <s v="food/food trucks"/>
    <n v="0"/>
    <e v="#DIV/0!"/>
    <x v="7"/>
    <x v="19"/>
  </r>
  <r>
    <n v="1145"/>
    <s v="A FORK IN THE ROAD food truck"/>
    <s v="Emphasizing locally and responsibly raised ingredients, serving delicious food! I need your help."/>
    <x v="58"/>
    <n v="100"/>
    <x v="2"/>
    <x v="0"/>
    <s v="USD"/>
    <n v="1412272592"/>
    <x v="1145"/>
    <b v="0"/>
    <n v="1"/>
    <b v="0"/>
    <s v="food/food trucks"/>
    <n v="1.25E-3"/>
    <n v="100"/>
    <x v="7"/>
    <x v="19"/>
  </r>
  <r>
    <n v="1146"/>
    <s v="Sleepy PIg Barbecue: Auburn's First BBQ Food Truck"/>
    <s v="Bringing the flavor of competition BBQ to small town Auburn with the ease of a big city food truck."/>
    <x v="12"/>
    <n v="530"/>
    <x v="2"/>
    <x v="0"/>
    <s v="USD"/>
    <n v="1399071173"/>
    <x v="1146"/>
    <b v="0"/>
    <n v="12"/>
    <b v="0"/>
    <s v="food/food trucks"/>
    <n v="8.8333333333333333E-2"/>
    <n v="44.166666666666664"/>
    <x v="7"/>
    <x v="19"/>
  </r>
  <r>
    <n v="1147"/>
    <s v="baked pugtato"/>
    <s v="amazing gourmet baked potato truck with variable options for everyone, its always been my dream, help me make it come true :)."/>
    <x v="31"/>
    <n v="0"/>
    <x v="2"/>
    <x v="5"/>
    <s v="CAD"/>
    <n v="1413760783"/>
    <x v="1147"/>
    <b v="0"/>
    <n v="0"/>
    <b v="0"/>
    <s v="food/food trucks"/>
    <n v="0"/>
    <e v="#DIV/0!"/>
    <x v="7"/>
    <x v="19"/>
  </r>
  <r>
    <n v="1148"/>
    <s v="Warren's / Adilyn's Rollin' Bistro"/>
    <s v="New local (Louisville, KY.) food truck with a refreshing spin on rolling kitchens."/>
    <x v="36"/>
    <n v="73"/>
    <x v="2"/>
    <x v="0"/>
    <s v="USD"/>
    <n v="1480568781"/>
    <x v="1148"/>
    <b v="0"/>
    <n v="3"/>
    <b v="0"/>
    <s v="food/food trucks"/>
    <n v="4.8666666666666667E-3"/>
    <n v="24.333333333333332"/>
    <x v="7"/>
    <x v="19"/>
  </r>
  <r>
    <n v="1149"/>
    <s v="The Floridian Food Truck"/>
    <s v="Bringing culturally diverse Floridian cuisine to the people!"/>
    <x v="63"/>
    <n v="75"/>
    <x v="2"/>
    <x v="0"/>
    <s v="USD"/>
    <n v="1466096566"/>
    <x v="1149"/>
    <b v="0"/>
    <n v="2"/>
    <b v="0"/>
    <s v="food/food trucks"/>
    <n v="1.5E-3"/>
    <n v="37.5"/>
    <x v="7"/>
    <x v="19"/>
  </r>
  <r>
    <n v="1150"/>
    <s v="Chef Po's Food Truck"/>
    <s v="Bringing delicious authentic and fusion Taiwanese Food to the West Coast."/>
    <x v="30"/>
    <n v="252"/>
    <x v="2"/>
    <x v="0"/>
    <s v="USD"/>
    <n v="1452293675"/>
    <x v="1150"/>
    <b v="0"/>
    <n v="6"/>
    <b v="0"/>
    <s v="food/food trucks"/>
    <n v="0.1008"/>
    <n v="42"/>
    <x v="7"/>
    <x v="19"/>
  </r>
  <r>
    <n v="1151"/>
    <s v="Blaze'n Pontiac Grill"/>
    <s v="Basically home style foods as huge sandwiches, burgers, and apps. Limitited to NOTHING. Irish,Mexican, cajÃ£n, southern bqq even veggies"/>
    <x v="31"/>
    <n v="0"/>
    <x v="2"/>
    <x v="0"/>
    <s v="USD"/>
    <n v="1441592863"/>
    <x v="1151"/>
    <b v="0"/>
    <n v="0"/>
    <b v="0"/>
    <s v="food/food trucks"/>
    <n v="0"/>
    <e v="#DIV/0!"/>
    <x v="7"/>
    <x v="19"/>
  </r>
  <r>
    <n v="1152"/>
    <s v="Peruvian King Food Truck"/>
    <s v="Peruvian food truck with an LA twist."/>
    <x v="194"/>
    <n v="911"/>
    <x v="2"/>
    <x v="0"/>
    <s v="USD"/>
    <n v="1431709312"/>
    <x v="1152"/>
    <b v="0"/>
    <n v="15"/>
    <b v="0"/>
    <s v="food/food trucks"/>
    <n v="5.6937500000000002E-2"/>
    <n v="60.733333333333334"/>
    <x v="7"/>
    <x v="19"/>
  </r>
  <r>
    <n v="1153"/>
    <s v="The Cold Spot Mobile Trailer"/>
    <s v="A mobile concession trailer for snow cones, ice cream, smoothies and more"/>
    <x v="6"/>
    <n v="50"/>
    <x v="2"/>
    <x v="0"/>
    <s v="USD"/>
    <n v="1434647305"/>
    <x v="1153"/>
    <b v="0"/>
    <n v="1"/>
    <b v="0"/>
    <s v="food/food trucks"/>
    <n v="6.2500000000000003E-3"/>
    <n v="50"/>
    <x v="7"/>
    <x v="19"/>
  </r>
  <r>
    <n v="1154"/>
    <s v="Food Truck Funding"/>
    <s v="We're about to launch our first ever food truck to share our amazing food and we need your help! Be a part of our truck!"/>
    <x v="10"/>
    <n v="325"/>
    <x v="2"/>
    <x v="0"/>
    <s v="USD"/>
    <n v="1441507006"/>
    <x v="1154"/>
    <b v="0"/>
    <n v="3"/>
    <b v="0"/>
    <s v="food/food trucks"/>
    <n v="6.5000000000000002E-2"/>
    <n v="108.33333333333333"/>
    <x v="7"/>
    <x v="19"/>
  </r>
  <r>
    <n v="1155"/>
    <s v="Mobile Coffee Cart with a Purpose"/>
    <s v="I am on a mission to offer as many people as I can a great healthy coffee, tea, and snacks by using healthy products and ingredients."/>
    <x v="31"/>
    <n v="188"/>
    <x v="2"/>
    <x v="0"/>
    <s v="USD"/>
    <n v="1408040408"/>
    <x v="1155"/>
    <b v="0"/>
    <n v="8"/>
    <b v="0"/>
    <s v="food/food trucks"/>
    <n v="7.5199999999999998E-3"/>
    <n v="23.5"/>
    <x v="7"/>
    <x v="19"/>
  </r>
  <r>
    <n v="1156"/>
    <s v="Harley Hawg Dogs, Inc"/>
    <s v="A Food Truck featuring Deep Fried Natural Casing Beef/Pork mix Hot Dogs, New York Style Rippers. Also serving Fresh Cut Fries."/>
    <x v="115"/>
    <n v="0"/>
    <x v="2"/>
    <x v="0"/>
    <s v="USD"/>
    <n v="1424742162"/>
    <x v="1156"/>
    <b v="0"/>
    <n v="0"/>
    <b v="0"/>
    <s v="food/food trucks"/>
    <n v="0"/>
    <e v="#DIV/0!"/>
    <x v="7"/>
    <x v="19"/>
  </r>
  <r>
    <n v="1157"/>
    <s v="BIGFOOT BBQ - Flavors As Big As Sasquatch Himself"/>
    <s v="When the smoke clears, folks in Albany are going to experience the best barbeque they'll ever have! Got the flavor, need some funding."/>
    <x v="3"/>
    <n v="151"/>
    <x v="2"/>
    <x v="0"/>
    <s v="USD"/>
    <n v="1417795480"/>
    <x v="1157"/>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x v="51"/>
    <n v="35"/>
    <x v="2"/>
    <x v="0"/>
    <s v="USD"/>
    <n v="1418091128"/>
    <x v="1158"/>
    <b v="0"/>
    <n v="3"/>
    <b v="0"/>
    <s v="food/food trucks"/>
    <n v="4.6666666666666671E-3"/>
    <n v="11.666666666666666"/>
    <x v="7"/>
    <x v="19"/>
  </r>
  <r>
    <n v="1159"/>
    <s v="Skewed Up Food Truck"/>
    <s v="Skewed Up food truck is my dream and need help getting it started, presenting some to the bank for my loan, spice up logo, etc."/>
    <x v="220"/>
    <n v="0"/>
    <x v="2"/>
    <x v="0"/>
    <s v="USD"/>
    <n v="1435679100"/>
    <x v="1159"/>
    <b v="0"/>
    <n v="0"/>
    <b v="0"/>
    <s v="food/food trucks"/>
    <n v="0"/>
    <e v="#DIV/0!"/>
    <x v="7"/>
    <x v="19"/>
  </r>
  <r>
    <n v="1160"/>
    <s v="Harvest Grub Eatery...Mobile Eatery...Fresh Seasonal Grub!"/>
    <s v="Food is a lifestyle...the art, the challenge, and the happiness is the wealth I seek....join me on my journey to success."/>
    <x v="11"/>
    <n v="1155"/>
    <x v="2"/>
    <x v="0"/>
    <s v="USD"/>
    <n v="1427510586"/>
    <x v="1160"/>
    <b v="0"/>
    <n v="19"/>
    <b v="0"/>
    <s v="food/food trucks"/>
    <n v="3.85E-2"/>
    <n v="60.789473684210527"/>
    <x v="7"/>
    <x v="19"/>
  </r>
  <r>
    <n v="1161"/>
    <s v="Pyros Brick Oven Pizza in a Food Truck."/>
    <s v="Amazing delicious pizza a real hit a true niche that has not been explored ground floor opportunity in food trucks done by a real chef"/>
    <x v="102"/>
    <n v="0"/>
    <x v="2"/>
    <x v="0"/>
    <s v="USD"/>
    <n v="1432047989"/>
    <x v="1161"/>
    <b v="0"/>
    <n v="0"/>
    <b v="0"/>
    <s v="food/food trucks"/>
    <n v="0"/>
    <e v="#DIV/0!"/>
    <x v="7"/>
    <x v="19"/>
  </r>
  <r>
    <n v="1162"/>
    <s v="Super Natural Kooking"/>
    <s v="Solar Powered, Recycled Fryer Oil for Truck Fuel, Locally Grown Organic &amp; Hormone Free Foods, Pop-up Bands, Private Party and Functions"/>
    <x v="127"/>
    <n v="35"/>
    <x v="2"/>
    <x v="0"/>
    <s v="USD"/>
    <n v="1411662264"/>
    <x v="1162"/>
    <b v="0"/>
    <n v="2"/>
    <b v="0"/>
    <s v="food/food trucks"/>
    <n v="5.8333333333333338E-4"/>
    <n v="17.5"/>
    <x v="7"/>
    <x v="19"/>
  </r>
  <r>
    <n v="1163"/>
    <s v="When I become awesome, I will cater an event for you!!"/>
    <s v="Cooking is my passion.Lets take my passion to another level,by sending me to a culinary school, I WILL be one of the best chefs ever!"/>
    <x v="221"/>
    <n v="0"/>
    <x v="2"/>
    <x v="0"/>
    <s v="USD"/>
    <n v="1407604920"/>
    <x v="1163"/>
    <b v="0"/>
    <n v="0"/>
    <b v="0"/>
    <s v="food/food trucks"/>
    <n v="0"/>
    <e v="#DIV/0!"/>
    <x v="7"/>
    <x v="19"/>
  </r>
  <r>
    <n v="1164"/>
    <s v="Bayou Classic BBQ"/>
    <s v="Bayou Classic BBQ will be  Mansura,LA _x000a_newest and best mobile food truck_x000a_serving delicious BBQ Georgia style slow_x000a_smoke BBQ!"/>
    <x v="3"/>
    <n v="0"/>
    <x v="2"/>
    <x v="0"/>
    <s v="USD"/>
    <n v="1466270582"/>
    <x v="1164"/>
    <b v="0"/>
    <n v="0"/>
    <b v="0"/>
    <s v="food/food trucks"/>
    <n v="0"/>
    <e v="#DIV/0!"/>
    <x v="7"/>
    <x v="19"/>
  </r>
  <r>
    <n v="1165"/>
    <s v="Cupcake Wars Winners: Dreamy Creations Cupcake Truck"/>
    <s v="Join us in transforming Dreamy Creations truck into a food truck so we can bring you the most delicious cupcakes to your neighborhood!"/>
    <x v="3"/>
    <n v="2070.5"/>
    <x v="2"/>
    <x v="0"/>
    <s v="USD"/>
    <n v="1404623330"/>
    <x v="1165"/>
    <b v="0"/>
    <n v="25"/>
    <b v="0"/>
    <s v="food/food trucks"/>
    <n v="0.20705000000000001"/>
    <n v="82.82"/>
    <x v="7"/>
    <x v="19"/>
  </r>
  <r>
    <n v="1166"/>
    <s v="Fire On High: Organic Food Truck on a Mission"/>
    <s v="Making delicious healthy food affordable &amp; accessible to ALL Cincinnati neighborhoods. Locally sourced, seasonally-inspired menu"/>
    <x v="36"/>
    <n v="2871"/>
    <x v="2"/>
    <x v="0"/>
    <s v="USD"/>
    <n v="1435291200"/>
    <x v="1166"/>
    <b v="0"/>
    <n v="8"/>
    <b v="0"/>
    <s v="food/food trucks"/>
    <n v="0.19139999999999999"/>
    <n v="358.875"/>
    <x v="7"/>
    <x v="19"/>
  </r>
  <r>
    <n v="1167"/>
    <s v="Empanada Express Food Truck"/>
    <s v="A mobile food truck serving up a Latino-inspired fusion cuisine using fresh, local, &amp; organic ingredients!"/>
    <x v="127"/>
    <n v="979"/>
    <x v="2"/>
    <x v="0"/>
    <s v="USD"/>
    <n v="1410543495"/>
    <x v="1167"/>
    <b v="0"/>
    <n v="16"/>
    <b v="0"/>
    <s v="food/food trucks"/>
    <n v="1.6316666666666667E-2"/>
    <n v="61.1875"/>
    <x v="7"/>
    <x v="19"/>
  </r>
  <r>
    <n v="1168"/>
    <s v="SiMpLy FreSH fOoD TrUck"/>
    <s v="Simply fresh farm to table on wheels working close with local farms to ensure the highest of quality of product ."/>
    <x v="102"/>
    <n v="1020"/>
    <x v="2"/>
    <x v="0"/>
    <s v="USD"/>
    <n v="1474507065"/>
    <x v="1168"/>
    <b v="0"/>
    <n v="3"/>
    <b v="0"/>
    <s v="food/food trucks"/>
    <n v="5.6666666666666664E-2"/>
    <n v="340"/>
    <x v="7"/>
    <x v="19"/>
  </r>
  <r>
    <n v="1169"/>
    <s v="FREE Shuttle Service in Downtown Los Angeles"/>
    <s v="Our service provides door-to-door shuttle transportation in Downtown Los Angeles. FREE to passengers - driver tip appreciated."/>
    <x v="3"/>
    <n v="17"/>
    <x v="2"/>
    <x v="0"/>
    <s v="USD"/>
    <n v="1424593763"/>
    <x v="1169"/>
    <b v="0"/>
    <n v="3"/>
    <b v="0"/>
    <s v="food/food trucks"/>
    <n v="1.6999999999999999E-3"/>
    <n v="5.666666666666667"/>
    <x v="7"/>
    <x v="19"/>
  </r>
  <r>
    <n v="1170"/>
    <s v="Its A Rib Thing"/>
    <s v="They are sweet, sticky and incredibly addictive. People are left with a huge smile and a full stomach but still ask for more!!!"/>
    <x v="31"/>
    <n v="100"/>
    <x v="2"/>
    <x v="1"/>
    <s v="GBP"/>
    <n v="1433021171"/>
    <x v="1170"/>
    <b v="0"/>
    <n v="2"/>
    <b v="0"/>
    <s v="food/food trucks"/>
    <n v="4.0000000000000001E-3"/>
    <n v="50"/>
    <x v="7"/>
    <x v="19"/>
  </r>
  <r>
    <n v="1171"/>
    <s v="The Mean Green Purple Machine"/>
    <s v="Tulsa's first true biodiesel, alternative energy powered food truck! Oh yeah, and delicious food!"/>
    <x v="31"/>
    <n v="25"/>
    <x v="2"/>
    <x v="0"/>
    <s v="USD"/>
    <n v="1415909927"/>
    <x v="1171"/>
    <b v="0"/>
    <n v="1"/>
    <b v="0"/>
    <s v="food/food trucks"/>
    <n v="1E-3"/>
    <n v="25"/>
    <x v="7"/>
    <x v="19"/>
  </r>
  <r>
    <n v="1172"/>
    <s v="let your dayz take you to the dogs."/>
    <s v="Bringing YOUR favorite dog recipes to the streets."/>
    <x v="7"/>
    <n v="0"/>
    <x v="2"/>
    <x v="0"/>
    <s v="USD"/>
    <n v="1408551752"/>
    <x v="1172"/>
    <b v="0"/>
    <n v="0"/>
    <b v="0"/>
    <s v="food/food trucks"/>
    <n v="0"/>
    <e v="#DIV/0!"/>
    <x v="7"/>
    <x v="19"/>
  </r>
  <r>
    <n v="1173"/>
    <s v="Notorious P.I.G. Food Truck will bring gangsta food to YOU!!"/>
    <s v="Chef David J Alvarez worked for Guy Fieri &amp; Anthony Bourdain. Chef David wants to bring his food to the Streets &amp; assault your senses!"/>
    <x v="152"/>
    <n v="30"/>
    <x v="2"/>
    <x v="0"/>
    <s v="USD"/>
    <n v="1438576057"/>
    <x v="1173"/>
    <b v="0"/>
    <n v="1"/>
    <b v="0"/>
    <s v="food/food trucks"/>
    <n v="2.4000000000000001E-4"/>
    <n v="30"/>
    <x v="7"/>
    <x v="19"/>
  </r>
  <r>
    <n v="1174"/>
    <s v="Give The Black Burro a Stable Stable"/>
    <s v="Help me purchase a parking space to be the Burro's permanant home, I need your help to raise $15,000!"/>
    <x v="36"/>
    <n v="886"/>
    <x v="2"/>
    <x v="0"/>
    <s v="USD"/>
    <n v="1462738327"/>
    <x v="1174"/>
    <b v="0"/>
    <n v="19"/>
    <b v="0"/>
    <s v="food/food trucks"/>
    <n v="5.906666666666667E-2"/>
    <n v="46.631578947368418"/>
    <x v="7"/>
    <x v="19"/>
  </r>
  <r>
    <n v="1175"/>
    <s v="Bad To The Cone Food Service ATX"/>
    <s v="&quot;Create-Your-Cone&quot;. Freshly made waffle cones stuffed with your choice of yummy ingredients, or frozen yogurt!"/>
    <x v="22"/>
    <n v="585"/>
    <x v="2"/>
    <x v="0"/>
    <s v="USD"/>
    <n v="1436981339"/>
    <x v="1175"/>
    <b v="0"/>
    <n v="9"/>
    <b v="0"/>
    <s v="food/food trucks"/>
    <n v="2.9250000000000002E-2"/>
    <n v="65"/>
    <x v="7"/>
    <x v="19"/>
  </r>
  <r>
    <n v="1176"/>
    <s v="Mirlin's Sushi"/>
    <s v="Mirlins Sushi!_x000a_Find us on Facebook!_x000a_(Gives backers a voice, and a direct link to us! No kickstarter disappearing act here!)"/>
    <x v="164"/>
    <n v="10"/>
    <x v="2"/>
    <x v="2"/>
    <s v="AUD"/>
    <n v="1488805200"/>
    <x v="1176"/>
    <b v="0"/>
    <n v="1"/>
    <b v="0"/>
    <s v="food/food trucks"/>
    <n v="5.7142857142857142E-5"/>
    <n v="10"/>
    <x v="7"/>
    <x v="19"/>
  </r>
  <r>
    <n v="1177"/>
    <s v="Funnel Cakes come to the UK!"/>
    <s v="Its CRAZY the UK is still in the dark about funnel cakes! We want to convert a trailer and show the country what they've been missing!"/>
    <x v="12"/>
    <n v="0"/>
    <x v="2"/>
    <x v="1"/>
    <s v="GBP"/>
    <n v="1413388296"/>
    <x v="1177"/>
    <b v="0"/>
    <n v="0"/>
    <b v="0"/>
    <s v="food/food trucks"/>
    <n v="0"/>
    <e v="#DIV/0!"/>
    <x v="7"/>
    <x v="19"/>
  </r>
  <r>
    <n v="1178"/>
    <s v="Thella's, food, tacos, burritos, health"/>
    <s v="Hi, Thella's is an idea of a local inexpensive burrito truck, where we want take the delicious burritos and tacos to whole new level"/>
    <x v="96"/>
    <n v="5"/>
    <x v="2"/>
    <x v="0"/>
    <s v="USD"/>
    <n v="1408225452"/>
    <x v="1178"/>
    <b v="0"/>
    <n v="1"/>
    <b v="0"/>
    <s v="food/food trucks"/>
    <n v="6.666666666666667E-5"/>
    <n v="5"/>
    <x v="7"/>
    <x v="19"/>
  </r>
  <r>
    <n v="1179"/>
    <s v="El Camion Roja"/>
    <s v="Mexican Style Food Truck, run by a Red Seal Chef, in a town with NO MEXICAN FOOD! That is a culinary emergency situation!"/>
    <x v="127"/>
    <n v="3200"/>
    <x v="2"/>
    <x v="5"/>
    <s v="CAD"/>
    <n v="1446052627"/>
    <x v="1179"/>
    <b v="0"/>
    <n v="5"/>
    <b v="0"/>
    <s v="food/food trucks"/>
    <n v="5.3333333333333337E-2"/>
    <n v="640"/>
    <x v="7"/>
    <x v="19"/>
  </r>
  <r>
    <n v="1180"/>
    <s v="Hogzilla S.O.W. (Squeals On Wheels) A Veteran Owned Company"/>
    <s v="We would like to start a military-themed food truck to serve the Battle Creek/Kalamazoo area."/>
    <x v="63"/>
    <n v="5875"/>
    <x v="2"/>
    <x v="0"/>
    <s v="USD"/>
    <n v="1403983314"/>
    <x v="1180"/>
    <b v="0"/>
    <n v="85"/>
    <b v="0"/>
    <s v="food/food trucks"/>
    <n v="0.11749999999999999"/>
    <n v="69.117647058823536"/>
    <x v="7"/>
    <x v="19"/>
  </r>
  <r>
    <n v="1181"/>
    <s v="Gringo Loco Tacos Food Truck"/>
    <s v="Bringing the best tacos to the streets of Chicago!"/>
    <x v="63"/>
    <n v="4"/>
    <x v="2"/>
    <x v="0"/>
    <s v="USD"/>
    <n v="1425197321"/>
    <x v="1181"/>
    <b v="0"/>
    <n v="3"/>
    <b v="0"/>
    <s v="food/food trucks"/>
    <n v="8.0000000000000007E-5"/>
    <n v="1.3333333333333333"/>
    <x v="7"/>
    <x v="19"/>
  </r>
  <r>
    <n v="1182"/>
    <s v="J &amp; D Rolling Smoke BBQ expansion"/>
    <s v="Two  years ago this business was started to help a local non-profit.  We have since expanded and provide jobs in our small community."/>
    <x v="28"/>
    <n v="42"/>
    <x v="2"/>
    <x v="0"/>
    <s v="USD"/>
    <n v="1484239320"/>
    <x v="1182"/>
    <b v="0"/>
    <n v="4"/>
    <b v="0"/>
    <s v="food/food trucks"/>
    <n v="4.2000000000000003E-2"/>
    <n v="10.5"/>
    <x v="7"/>
    <x v="19"/>
  </r>
  <r>
    <n v="1183"/>
    <s v="Freshie's Donuts Food Trailer"/>
    <s v="Help Freshie keep her dream alive by pledging to get a donut truck! She will be able to do events as well as cater to the community"/>
    <x v="30"/>
    <n v="100"/>
    <x v="2"/>
    <x v="0"/>
    <s v="USD"/>
    <n v="1478059140"/>
    <x v="1183"/>
    <b v="0"/>
    <n v="3"/>
    <b v="0"/>
    <s v="food/food trucks"/>
    <n v="0.04"/>
    <n v="33.333333333333336"/>
    <x v="7"/>
    <x v="19"/>
  </r>
  <r>
    <n v="1184"/>
    <s v="2016/2017 Cyclocross Album"/>
    <s v="This coffee table album is the chronicle of the 2016/2017 cyclocross season, the latest edition of the renowned cyclephotos books."/>
    <x v="29"/>
    <n v="23086"/>
    <x v="0"/>
    <x v="1"/>
    <s v="GBP"/>
    <n v="1486391011"/>
    <x v="1184"/>
    <b v="0"/>
    <n v="375"/>
    <b v="1"/>
    <s v="photography/photobooks"/>
    <n v="1.0493636363636363"/>
    <n v="61.562666666666665"/>
    <x v="8"/>
    <x v="20"/>
  </r>
  <r>
    <n v="1185"/>
    <s v="Katrina  Reflections"/>
    <s v="A photo exhibition and book showcasing images and stories of our time in New Orleans, commemorating Katrinaâ€™s ten year anniversary."/>
    <x v="78"/>
    <n v="13180"/>
    <x v="0"/>
    <x v="0"/>
    <s v="USD"/>
    <n v="1433736000"/>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x v="51"/>
    <n v="8005"/>
    <x v="0"/>
    <x v="1"/>
    <s v="GBP"/>
    <n v="1433198520"/>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x v="222"/>
    <n v="9111"/>
    <x v="0"/>
    <x v="0"/>
    <s v="USD"/>
    <n v="1431885600"/>
    <x v="1187"/>
    <b v="0"/>
    <n v="70"/>
    <b v="1"/>
    <s v="photography/photobooks"/>
    <n v="1.0412571428571429"/>
    <n v="130.15714285714284"/>
    <x v="8"/>
    <x v="20"/>
  </r>
  <r>
    <n v="1188"/>
    <s v="Because Dance."/>
    <s v="A photobook of young dancers and their inspiring stories, photographed in beautiful and unique locations."/>
    <x v="13"/>
    <n v="3211"/>
    <x v="0"/>
    <x v="5"/>
    <s v="CAD"/>
    <n v="1482943740"/>
    <x v="1188"/>
    <b v="0"/>
    <n v="85"/>
    <b v="1"/>
    <s v="photography/photobooks"/>
    <n v="1.6054999999999999"/>
    <n v="37.776470588235291"/>
    <x v="8"/>
    <x v="20"/>
  </r>
  <r>
    <n v="1189"/>
    <s v="Road Ramblers"/>
    <s v="A couple of experienced road trippers setting out for the big one. Six months traveling in a converted bus with a book at the end."/>
    <x v="7"/>
    <n v="9700"/>
    <x v="0"/>
    <x v="0"/>
    <s v="USD"/>
    <n v="1467242995"/>
    <x v="1189"/>
    <b v="0"/>
    <n v="86"/>
    <b v="1"/>
    <s v="photography/photobooks"/>
    <n v="1.0777777777777777"/>
    <n v="112.79069767441861"/>
    <x v="8"/>
    <x v="20"/>
  </r>
  <r>
    <n v="1190"/>
    <s v="The Reality Of Chronic Illness - The Book"/>
    <s v="A pairing of self portraiture and writing to shed light on the reality of life with chronic illness."/>
    <x v="2"/>
    <n v="675"/>
    <x v="0"/>
    <x v="0"/>
    <s v="USD"/>
    <n v="1409500725"/>
    <x v="1190"/>
    <b v="0"/>
    <n v="13"/>
    <b v="1"/>
    <s v="photography/photobooks"/>
    <n v="1.35"/>
    <n v="51.92307692307692"/>
    <x v="8"/>
    <x v="20"/>
  </r>
  <r>
    <n v="1191"/>
    <s v="Good Morning Japan"/>
    <s v="A photo journal capturing 30 days of sweetness in Kyoto, Tokyo, and more. Join me to see the cutest &amp; prettiest images of Japan :)"/>
    <x v="200"/>
    <n v="2945"/>
    <x v="0"/>
    <x v="0"/>
    <s v="USD"/>
    <n v="1458480560"/>
    <x v="1191"/>
    <b v="0"/>
    <n v="33"/>
    <b v="1"/>
    <s v="photography/photobooks"/>
    <n v="1.0907407407407408"/>
    <n v="89.242424242424249"/>
    <x v="8"/>
    <x v="20"/>
  </r>
  <r>
    <n v="1192"/>
    <s v="Other Worlds - A Make 100 Project"/>
    <s v="A macro landscape photography art book &amp; limited edition prints. A Make 100 project."/>
    <x v="213"/>
    <n v="290"/>
    <x v="0"/>
    <x v="1"/>
    <s v="GBP"/>
    <n v="1486814978"/>
    <x v="1192"/>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x v="223"/>
    <n v="21831"/>
    <x v="0"/>
    <x v="0"/>
    <s v="USD"/>
    <n v="1460223453"/>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x v="78"/>
    <n v="40280"/>
    <x v="0"/>
    <x v="17"/>
    <s v="EUR"/>
    <n v="1428493379"/>
    <x v="1194"/>
    <b v="0"/>
    <n v="714"/>
    <b v="1"/>
    <s v="photography/photobooks"/>
    <n v="3.2223999999999999"/>
    <n v="56.414565826330531"/>
    <x v="8"/>
    <x v="20"/>
  </r>
  <r>
    <n v="1195"/>
    <s v="CALAMITA/Ã€ project"/>
    <s v="CALAMITA/Ã€ is a tool for investigating the contemporary Vajont and the topic of catastrophes in general._x000a_Â«CHE IDDIO CE LA MANDI BUONAÂ»"/>
    <x v="3"/>
    <n v="13500"/>
    <x v="0"/>
    <x v="13"/>
    <s v="EUR"/>
    <n v="1450602000"/>
    <x v="1195"/>
    <b v="0"/>
    <n v="170"/>
    <b v="1"/>
    <s v="photography/photobooks"/>
    <n v="1.35"/>
    <n v="79.411764705882348"/>
    <x v="8"/>
    <x v="20"/>
  </r>
  <r>
    <n v="1196"/>
    <s v="NAKED IBIZA - A Large Scale Photography Book by Dylan Rosser"/>
    <s v="A book of male nudes photographed on location in Ibiza over the last 4 years."/>
    <x v="107"/>
    <n v="39137"/>
    <x v="0"/>
    <x v="1"/>
    <s v="GBP"/>
    <n v="1450467539"/>
    <x v="1196"/>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x v="36"/>
    <n v="37994"/>
    <x v="0"/>
    <x v="0"/>
    <s v="USD"/>
    <n v="1465797540"/>
    <x v="1197"/>
    <b v="0"/>
    <n v="314"/>
    <b v="1"/>
    <s v="photography/photobooks"/>
    <n v="2.5329333333333333"/>
    <n v="121"/>
    <x v="8"/>
    <x v="20"/>
  </r>
  <r>
    <n v="1198"/>
    <s v="The White Desert: Wildlife &amp; Antarctica photobook"/>
    <s v="The White Desert is a photo project, documenting the fragility and beauty of the planet, from the Arctic to Antarctic regions!"/>
    <x v="8"/>
    <n v="9121"/>
    <x v="0"/>
    <x v="0"/>
    <s v="USD"/>
    <n v="1451530800"/>
    <x v="1198"/>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x v="224"/>
    <n v="2693"/>
    <x v="0"/>
    <x v="1"/>
    <s v="GBP"/>
    <n v="1436380200"/>
    <x v="1199"/>
    <b v="0"/>
    <n v="9"/>
    <b v="1"/>
    <s v="photography/photobooks"/>
    <n v="1.0131677953348381"/>
    <n v="299.22222222222223"/>
    <x v="8"/>
    <x v="20"/>
  </r>
  <r>
    <n v="1200"/>
    <s v="Modern Nomads"/>
    <s v="Modern Nomads Journal is an 88 page magazine style publication containing photo stories about Somalis in the Horn of Africa."/>
    <x v="225"/>
    <n v="6029"/>
    <x v="0"/>
    <x v="0"/>
    <s v="USD"/>
    <n v="1429183656"/>
    <x v="1200"/>
    <b v="0"/>
    <n v="103"/>
    <b v="1"/>
    <s v="photography/photobooks"/>
    <n v="1.2560416666666667"/>
    <n v="58.533980582524272"/>
    <x v="8"/>
    <x v="20"/>
  </r>
  <r>
    <n v="1201"/>
    <s v="Invisible People of Belarus"/>
    <s v="Documentary book about the lives of disabled people and Chernobyl victims living in governmental institutions called Internats"/>
    <x v="12"/>
    <n v="6146.27"/>
    <x v="0"/>
    <x v="1"/>
    <s v="GBP"/>
    <n v="1468593246"/>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x v="31"/>
    <n v="49811"/>
    <x v="0"/>
    <x v="2"/>
    <s v="AUD"/>
    <n v="1435388154"/>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x v="226"/>
    <n v="16700"/>
    <x v="0"/>
    <x v="0"/>
    <s v="USD"/>
    <n v="1433083527"/>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x v="93"/>
    <n v="13383"/>
    <x v="0"/>
    <x v="0"/>
    <s v="USD"/>
    <n v="1449205200"/>
    <x v="1204"/>
    <b v="0"/>
    <n v="57"/>
    <b v="1"/>
    <s v="photography/photobooks"/>
    <n v="1.0294615384615384"/>
    <n v="234.78947368421052"/>
    <x v="8"/>
    <x v="20"/>
  </r>
  <r>
    <n v="1205"/>
    <s v="Afro-Iran:Â The Unknown Minority"/>
    <s v="A photo book by photographer Mahdi Ehsaei depicting the little known minority of Afro-Iranians in South Iran in fascinating portraits."/>
    <x v="93"/>
    <n v="13112"/>
    <x v="0"/>
    <x v="12"/>
    <s v="EUR"/>
    <n v="1434197351"/>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x v="42"/>
    <n v="1035"/>
    <x v="0"/>
    <x v="15"/>
    <s v="EUR"/>
    <n v="1489238940"/>
    <x v="1206"/>
    <b v="0"/>
    <n v="32"/>
    <b v="1"/>
    <s v="photography/photobooks"/>
    <n v="1.1499999999999999"/>
    <n v="32.34375"/>
    <x v="8"/>
    <x v="20"/>
  </r>
  <r>
    <n v="1207"/>
    <s v="ITALIANA"/>
    <s v="A humanistic photo book about ancestral &amp; post-modern Italy."/>
    <x v="227"/>
    <n v="17396"/>
    <x v="0"/>
    <x v="13"/>
    <s v="EUR"/>
    <n v="1459418400"/>
    <x v="1207"/>
    <b v="0"/>
    <n v="141"/>
    <b v="1"/>
    <s v="photography/photobooks"/>
    <n v="1.0416766467065868"/>
    <n v="123.37588652482269"/>
    <x v="8"/>
    <x v="20"/>
  </r>
  <r>
    <n v="1208"/>
    <s v="Into The Great White Sands"/>
    <s v="Help me complete the photography and publish a fine art book on White Sands National Monument, a uniquely significant place."/>
    <x v="3"/>
    <n v="15530"/>
    <x v="0"/>
    <x v="0"/>
    <s v="USD"/>
    <n v="1458835264"/>
    <x v="1208"/>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x v="12"/>
    <n v="6360"/>
    <x v="0"/>
    <x v="0"/>
    <s v="USD"/>
    <n v="1488053905"/>
    <x v="1209"/>
    <b v="0"/>
    <n v="46"/>
    <b v="1"/>
    <s v="photography/photobooks"/>
    <n v="1.06"/>
    <n v="138.2608695652174"/>
    <x v="8"/>
    <x v="20"/>
  </r>
  <r>
    <n v="1210"/>
    <s v="Det Andra GÃ¶teborg"/>
    <s v="En fotobok om livet i det enda andra GÃ¶teborg i vÃ¤rlden"/>
    <x v="22"/>
    <n v="50863"/>
    <x v="0"/>
    <x v="11"/>
    <s v="SEK"/>
    <n v="1433106000"/>
    <x v="1210"/>
    <b v="0"/>
    <n v="103"/>
    <b v="1"/>
    <s v="photography/photobooks"/>
    <n v="2.5431499999999998"/>
    <n v="493.81553398058253"/>
    <x v="8"/>
    <x v="20"/>
  </r>
  <r>
    <n v="1211"/>
    <s v="500 Views of Japan"/>
    <s v="From 2010 to 2015, I took over 15 000 photos in Japan. Here's 500 of them. Landscape, city view, people and so much more!"/>
    <x v="28"/>
    <n v="1011"/>
    <x v="0"/>
    <x v="5"/>
    <s v="CAD"/>
    <n v="1465505261"/>
    <x v="1211"/>
    <b v="0"/>
    <n v="6"/>
    <b v="1"/>
    <s v="photography/photobooks"/>
    <n v="1.0109999999999999"/>
    <n v="168.5"/>
    <x v="8"/>
    <x v="20"/>
  </r>
  <r>
    <n v="1212"/>
    <s v="Faces of Yoga: A Coffee Table Photo Book"/>
    <s v="Faces of Yoga is a series of uncomfortable photos of people in strange positions. The photo book will be ready for the holiday season!"/>
    <x v="30"/>
    <n v="3226"/>
    <x v="0"/>
    <x v="0"/>
    <s v="USD"/>
    <n v="1448586000"/>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x v="115"/>
    <n v="6645"/>
    <x v="0"/>
    <x v="1"/>
    <s v="GBP"/>
    <n v="1485886100"/>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x v="13"/>
    <n v="2636"/>
    <x v="0"/>
    <x v="0"/>
    <s v="USD"/>
    <n v="1433880605"/>
    <x v="1214"/>
    <b v="0"/>
    <n v="25"/>
    <b v="1"/>
    <s v="photography/photobooks"/>
    <n v="1.3180000000000001"/>
    <n v="105.44"/>
    <x v="8"/>
    <x v="20"/>
  </r>
  <r>
    <n v="1215"/>
    <s v="ShootTokyo: The Book"/>
    <s v="A photography book that brings you on a journey through Tokyo and beyond.   This is a collection of my best images from ShootTokyo."/>
    <x v="10"/>
    <n v="39304.01"/>
    <x v="0"/>
    <x v="0"/>
    <s v="USD"/>
    <n v="1401487756"/>
    <x v="1215"/>
    <b v="0"/>
    <n v="549"/>
    <b v="1"/>
    <s v="photography/photobooks"/>
    <n v="7.8608020000000005"/>
    <n v="71.592003642987251"/>
    <x v="8"/>
    <x v="20"/>
  </r>
  <r>
    <n v="1216"/>
    <s v="In Training: a book of Bonsai photographs"/>
    <s v="A fine art photography book taking a new look at the art of bonsai."/>
    <x v="32"/>
    <n v="20398"/>
    <x v="0"/>
    <x v="0"/>
    <s v="USD"/>
    <n v="1443826980"/>
    <x v="1216"/>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x v="228"/>
    <n v="27189"/>
    <x v="0"/>
    <x v="0"/>
    <s v="USD"/>
    <n v="1468524340"/>
    <x v="1217"/>
    <b v="0"/>
    <n v="183"/>
    <b v="1"/>
    <s v="photography/photobooks"/>
    <n v="1.026"/>
    <n v="148.57377049180329"/>
    <x v="8"/>
    <x v="20"/>
  </r>
  <r>
    <n v="1218"/>
    <s v="The Alaska Range"/>
    <s v="The Mountaineers Books and I, Carl Battreall, have teamed up to create the first photography book of the legendary Alaska Range."/>
    <x v="7"/>
    <n v="15505"/>
    <x v="0"/>
    <x v="0"/>
    <s v="USD"/>
    <n v="1446346800"/>
    <x v="1218"/>
    <b v="0"/>
    <n v="89"/>
    <b v="1"/>
    <s v="photography/photobooks"/>
    <n v="1.7227777777777777"/>
    <n v="174.2134831460674"/>
    <x v="8"/>
    <x v="20"/>
  </r>
  <r>
    <n v="1219"/>
    <s v="The Box"/>
    <s v="The Box is a fine art book of Ron Amato's innovative and seductive photography project."/>
    <x v="229"/>
    <n v="26024"/>
    <x v="0"/>
    <x v="0"/>
    <s v="USD"/>
    <n v="1476961513"/>
    <x v="1219"/>
    <b v="0"/>
    <n v="253"/>
    <b v="1"/>
    <s v="photography/photobooks"/>
    <n v="1.5916819571865444"/>
    <n v="102.86166007905139"/>
    <x v="8"/>
    <x v="20"/>
  </r>
  <r>
    <n v="1220"/>
    <s v="All The People"/>
    <s v="A beautiful photo art book of portraits and conversations with people that may expand your idea of gender."/>
    <x v="36"/>
    <n v="15565"/>
    <x v="0"/>
    <x v="12"/>
    <s v="EUR"/>
    <n v="1440515112"/>
    <x v="1220"/>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x v="41"/>
    <n v="2451.0100000000002"/>
    <x v="0"/>
    <x v="1"/>
    <s v="GBP"/>
    <n v="1480809600"/>
    <x v="1221"/>
    <b v="0"/>
    <n v="103"/>
    <b v="1"/>
    <s v="photography/photobooks"/>
    <n v="1.1140954545454547"/>
    <n v="23.796213592233013"/>
    <x v="8"/>
    <x v="20"/>
  </r>
  <r>
    <n v="1222"/>
    <s v="Project Pilgrim"/>
    <s v="Project Pilgrim is my effort to work towards normalizing mental health."/>
    <x v="23"/>
    <n v="11215"/>
    <x v="0"/>
    <x v="5"/>
    <s v="CAD"/>
    <n v="1459483200"/>
    <x v="1222"/>
    <b v="0"/>
    <n v="138"/>
    <b v="1"/>
    <s v="photography/photobooks"/>
    <n v="2.80375"/>
    <n v="81.268115942028984"/>
    <x v="8"/>
    <x v="20"/>
  </r>
  <r>
    <n v="1223"/>
    <s v="YOSEMITE PEOPLE"/>
    <s v="A photography book focusing on the people rather than the nature at Yosemite National Park."/>
    <x v="230"/>
    <n v="22197"/>
    <x v="0"/>
    <x v="0"/>
    <s v="USD"/>
    <n v="1478754909"/>
    <x v="1223"/>
    <b v="0"/>
    <n v="191"/>
    <b v="1"/>
    <s v="photography/photobooks"/>
    <n v="1.1210606060606061"/>
    <n v="116.21465968586388"/>
    <x v="8"/>
    <x v="20"/>
  </r>
  <r>
    <n v="1224"/>
    <s v="&quot;I Dreamed Last Night&quot; Album (Canceled)"/>
    <s v="Modern Celtic influenced CD.  Help me finish what I started before the stroke."/>
    <x v="36"/>
    <n v="1060"/>
    <x v="1"/>
    <x v="0"/>
    <s v="USD"/>
    <n v="1402060302"/>
    <x v="1224"/>
    <b v="0"/>
    <n v="18"/>
    <b v="0"/>
    <s v="music/world music"/>
    <n v="7.0666666666666669E-2"/>
    <n v="58.888888888888886"/>
    <x v="4"/>
    <x v="21"/>
  </r>
  <r>
    <n v="1225"/>
    <s v="Cesar Chavez's First Music Album (Canceled)"/>
    <s v="My first music album is a collection of 9 songs honoring Mexico's prolific composer, Jose Alfredo Jimenez with my artistic vision."/>
    <x v="9"/>
    <n v="132"/>
    <x v="1"/>
    <x v="0"/>
    <s v="USD"/>
    <n v="1382478278"/>
    <x v="1225"/>
    <b v="0"/>
    <n v="3"/>
    <b v="0"/>
    <s v="music/world music"/>
    <n v="4.3999999999999997E-2"/>
    <n v="44"/>
    <x v="4"/>
    <x v="21"/>
  </r>
  <r>
    <n v="1226"/>
    <s v="Pavlo is Filming  a PBS Concert Special (Canceled)"/>
    <s v="Pavlo will be independently filming his second full length PBS Special and DVD in May with director George Veras"/>
    <x v="63"/>
    <n v="1937"/>
    <x v="1"/>
    <x v="0"/>
    <s v="USD"/>
    <n v="1398042000"/>
    <x v="1226"/>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x v="13"/>
    <n v="0"/>
    <x v="1"/>
    <x v="0"/>
    <s v="USD"/>
    <n v="1407394800"/>
    <x v="1227"/>
    <b v="0"/>
    <n v="0"/>
    <b v="0"/>
    <s v="music/world music"/>
    <n v="0"/>
    <e v="#DIV/0!"/>
    <x v="4"/>
    <x v="21"/>
  </r>
  <r>
    <n v="1228"/>
    <s v="World artist Kat Maguire's debut CD entitled &quot;Gypsy&quot;"/>
    <s v="Kat is partnering with Kickstarter to raise the funds to complete her first solo World music CD &quot;Gypsy&quot;!"/>
    <x v="10"/>
    <n v="1465"/>
    <x v="1"/>
    <x v="0"/>
    <s v="USD"/>
    <n v="1317231008"/>
    <x v="122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x v="181"/>
    <n v="25"/>
    <x v="1"/>
    <x v="0"/>
    <s v="USD"/>
    <n v="1334592000"/>
    <x v="1229"/>
    <b v="0"/>
    <n v="1"/>
    <b v="0"/>
    <s v="music/world music"/>
    <n v="9.0909090909090905E-3"/>
    <n v="25"/>
    <x v="4"/>
    <x v="21"/>
  </r>
  <r>
    <n v="1230"/>
    <s v="A Tribute to DC Talk:  Live Concert &amp; DVD (Canceled)"/>
    <s v="It has been close to a decade since DC Talk began their &quot;Intermission&quot;.  It is time for A Live Concert Tribute &amp; DVD Movie!"/>
    <x v="69"/>
    <n v="0"/>
    <x v="1"/>
    <x v="0"/>
    <s v="USD"/>
    <n v="1298589630"/>
    <x v="1230"/>
    <b v="0"/>
    <n v="0"/>
    <b v="0"/>
    <s v="music/world music"/>
    <n v="0"/>
    <e v="#DIV/0!"/>
    <x v="4"/>
    <x v="21"/>
  </r>
  <r>
    <n v="1231"/>
    <s v="Villapalooza - Little Village Music Festival (Canceled)"/>
    <s v="a non-profit, free, all-day, all-ages music &amp; arts festival dedicated to promoting non-violent spaces for community engagement"/>
    <x v="10"/>
    <n v="0"/>
    <x v="1"/>
    <x v="0"/>
    <s v="USD"/>
    <n v="1440723600"/>
    <x v="1231"/>
    <b v="0"/>
    <n v="0"/>
    <b v="0"/>
    <s v="music/world music"/>
    <n v="0"/>
    <e v="#DIV/0!"/>
    <x v="4"/>
    <x v="21"/>
  </r>
  <r>
    <n v="1232"/>
    <s v="A very effective CD-Book for the Bilingual Pre-Kinder Class!"/>
    <s v="CD-Book w/ 26 original songs + illustrations + activities that WORK developing full literacy skills (language &amp; math) of preschoolers."/>
    <x v="10"/>
    <n v="40"/>
    <x v="1"/>
    <x v="0"/>
    <s v="USD"/>
    <n v="1381090870"/>
    <x v="1232"/>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x v="28"/>
    <n v="116"/>
    <x v="1"/>
    <x v="0"/>
    <s v="USD"/>
    <n v="1329864374"/>
    <x v="1233"/>
    <b v="0"/>
    <n v="6"/>
    <b v="0"/>
    <s v="music/world music"/>
    <n v="0.11600000000000001"/>
    <n v="19.333333333333332"/>
    <x v="4"/>
    <x v="21"/>
  </r>
  <r>
    <n v="1234"/>
    <s v="Lionstar International Tour 2015 (Canceled)"/>
    <s v="We have been offered shows all over the world, to reach places and people with our music, for the experience of just doing it!"/>
    <x v="63"/>
    <n v="0"/>
    <x v="1"/>
    <x v="1"/>
    <s v="GBP"/>
    <n v="1422903342"/>
    <x v="1234"/>
    <b v="0"/>
    <n v="0"/>
    <b v="0"/>
    <s v="music/world music"/>
    <n v="0"/>
    <e v="#DIV/0!"/>
    <x v="4"/>
    <x v="21"/>
  </r>
  <r>
    <n v="1235"/>
    <s v="Afternoon of Shakuhachi and Koto Music - CD Project"/>
    <s v="We plan to make studio recordings for a CD that highlights six new works composed for our Shakuhachi and Koto Music concert series."/>
    <x v="231"/>
    <n v="210"/>
    <x v="1"/>
    <x v="0"/>
    <s v="USD"/>
    <n v="1387077299"/>
    <x v="1235"/>
    <b v="0"/>
    <n v="6"/>
    <b v="0"/>
    <s v="music/world music"/>
    <n v="2.787363950092912E-2"/>
    <n v="35"/>
    <x v="4"/>
    <x v="21"/>
  </r>
  <r>
    <n v="1236"/>
    <s v="&quot;Volando&quot; CD Release (Canceled)"/>
    <s v="Raising money to give the musicians their due."/>
    <x v="30"/>
    <n v="0"/>
    <x v="1"/>
    <x v="0"/>
    <s v="USD"/>
    <n v="1343491200"/>
    <x v="1236"/>
    <b v="0"/>
    <n v="0"/>
    <b v="0"/>
    <s v="music/world music"/>
    <n v="0"/>
    <e v="#DIV/0!"/>
    <x v="4"/>
    <x v="21"/>
  </r>
  <r>
    <n v="1237"/>
    <s v="John Grover touches the world (Canceled)"/>
    <s v="We have the songs, concept, need to add songs and mix/package for shows in Hawaii, book dates outside of Maui and advance his message"/>
    <x v="31"/>
    <n v="0"/>
    <x v="1"/>
    <x v="0"/>
    <s v="USD"/>
    <n v="1345790865"/>
    <x v="1237"/>
    <b v="0"/>
    <n v="0"/>
    <b v="0"/>
    <s v="music/world music"/>
    <n v="0"/>
    <e v="#DIV/0!"/>
    <x v="4"/>
    <x v="21"/>
  </r>
  <r>
    <n v="1238"/>
    <s v="Life Music-Healing through Song (Canceled)"/>
    <s v="The purpose of the album is to pull from many differenet genres but to express life circumstances to reach everyday people through song"/>
    <x v="28"/>
    <n v="178"/>
    <x v="1"/>
    <x v="0"/>
    <s v="USD"/>
    <n v="1312641536"/>
    <x v="1238"/>
    <b v="0"/>
    <n v="3"/>
    <b v="0"/>
    <s v="music/world music"/>
    <n v="0.17799999999999999"/>
    <n v="59.333333333333336"/>
    <x v="4"/>
    <x v="21"/>
  </r>
  <r>
    <n v="1239"/>
    <s v="Help Calmenco! finance new CD and Tour (Canceled)"/>
    <s v="Please consider helping us with our new CD and Riverdance Tour"/>
    <x v="30"/>
    <n v="0"/>
    <x v="1"/>
    <x v="0"/>
    <s v="USD"/>
    <n v="1325804767"/>
    <x v="1239"/>
    <b v="0"/>
    <n v="0"/>
    <b v="0"/>
    <s v="music/world music"/>
    <n v="0"/>
    <e v="#DIV/0!"/>
    <x v="4"/>
    <x v="21"/>
  </r>
  <r>
    <n v="1240"/>
    <s v="Message of Peace, Love &amp; Unity (Canceled)"/>
    <s v="Sharing positive vibes of Peace, Love &amp; Unity with the World through conscious Reggae Music!"/>
    <x v="6"/>
    <n v="241"/>
    <x v="1"/>
    <x v="0"/>
    <s v="USD"/>
    <n v="1373665860"/>
    <x v="124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x v="10"/>
    <n v="2537"/>
    <x v="1"/>
    <x v="0"/>
    <s v="USD"/>
    <n v="1414994340"/>
    <x v="1241"/>
    <b v="0"/>
    <n v="34"/>
    <b v="0"/>
    <s v="music/world music"/>
    <n v="0.50739999999999996"/>
    <n v="74.617647058823536"/>
    <x v="4"/>
    <x v="21"/>
  </r>
  <r>
    <n v="1242"/>
    <s v="Add your voice to Cellphonia 9/11 (Canceled)"/>
    <s v="Cellphonia 9/11 (http://cellphonia.org/911/) is one of the performance pieces in the Music After marathon concert on 9.11.11"/>
    <x v="232"/>
    <n v="5"/>
    <x v="1"/>
    <x v="0"/>
    <s v="USD"/>
    <n v="1315747080"/>
    <x v="1242"/>
    <b v="0"/>
    <n v="1"/>
    <b v="0"/>
    <s v="music/world music"/>
    <n v="5.4884742041712408E-3"/>
    <n v="5"/>
    <x v="4"/>
    <x v="21"/>
  </r>
  <r>
    <n v="1243"/>
    <s v="Letâ€™s Keep the San Jose Mexican Heritage Festival Alive!"/>
    <s v="California's premier Latino cultural festival - music, theatre, film, workshops, visual arts, cuisine and more!"/>
    <x v="14"/>
    <n v="1691"/>
    <x v="1"/>
    <x v="0"/>
    <s v="USD"/>
    <n v="1310158800"/>
    <x v="1243"/>
    <b v="0"/>
    <n v="38"/>
    <b v="0"/>
    <s v="music/world music"/>
    <n v="0.14091666666666666"/>
    <n v="44.5"/>
    <x v="4"/>
    <x v="21"/>
  </r>
  <r>
    <n v="1244"/>
    <s v="Theatrum Mundi releasing debut album &quot;Eyes of the Realm.&quot;"/>
    <s v="THEATRUM MUNDI releases DEBUT ALBUM! Pre-order &quot;The Eyes of the Realm&quot; and help make it happen!"/>
    <x v="13"/>
    <n v="2076"/>
    <x v="0"/>
    <x v="0"/>
    <s v="USD"/>
    <n v="1366664400"/>
    <x v="1244"/>
    <b v="1"/>
    <n v="45"/>
    <b v="1"/>
    <s v="music/rock"/>
    <n v="1.038"/>
    <n v="46.133333333333333"/>
    <x v="4"/>
    <x v="11"/>
  </r>
  <r>
    <n v="1245"/>
    <s v="Help Smokey Folk Create Our First Album &amp; Music Video"/>
    <s v="Smokey Folk is a folk rock band with a vaudeville twist! We have 18 original songs and want to record an album. Help us out!"/>
    <x v="13"/>
    <n v="2405"/>
    <x v="0"/>
    <x v="0"/>
    <s v="USD"/>
    <n v="1402755834"/>
    <x v="1245"/>
    <b v="1"/>
    <n v="17"/>
    <b v="1"/>
    <s v="music/rock"/>
    <n v="1.2024999999999999"/>
    <n v="141.47058823529412"/>
    <x v="4"/>
    <x v="11"/>
  </r>
  <r>
    <n v="1246"/>
    <s v="Candy Warpop &quot;Smilef**ker&quot; Music Video"/>
    <s v="Candy Warpop, Las Vegas' female-fronted alt-punk rock monster, is raising money to fund the production of their first music video."/>
    <x v="13"/>
    <n v="2340"/>
    <x v="0"/>
    <x v="0"/>
    <s v="USD"/>
    <n v="1323136949"/>
    <x v="1246"/>
    <b v="1"/>
    <n v="31"/>
    <b v="1"/>
    <s v="music/rock"/>
    <n v="1.17"/>
    <n v="75.483870967741936"/>
    <x v="4"/>
    <x v="11"/>
  </r>
  <r>
    <n v="1247"/>
    <s v="BRAIN DEAD to record debut EP with SLAYER producer!"/>
    <s v="BRAIN DEAD is going to record their debut EP and they need your help, Bozos!"/>
    <x v="8"/>
    <n v="4275"/>
    <x v="0"/>
    <x v="0"/>
    <s v="USD"/>
    <n v="1367823655"/>
    <x v="1247"/>
    <b v="1"/>
    <n v="50"/>
    <b v="1"/>
    <s v="music/rock"/>
    <n v="1.2214285714285715"/>
    <n v="85.5"/>
    <x v="4"/>
    <x v="11"/>
  </r>
  <r>
    <n v="1248"/>
    <s v="The Vandies // Full length album!"/>
    <s v="The Vandies make pop rock in glorious Portland, Oregon. Help us fund our first full length album!"/>
    <x v="30"/>
    <n v="3791"/>
    <x v="0"/>
    <x v="0"/>
    <s v="USD"/>
    <n v="1402642740"/>
    <x v="1248"/>
    <b v="1"/>
    <n v="59"/>
    <b v="1"/>
    <s v="music/rock"/>
    <n v="1.5164"/>
    <n v="64.254237288135599"/>
    <x v="4"/>
    <x v="11"/>
  </r>
  <r>
    <n v="1249"/>
    <s v="Matt Stansberry &amp; The Romance - Debut EP"/>
    <s v="&quot;Let's Brighten It Up&quot; will be a seven song EP of originals heavily inspired by music from the 50s and 60s"/>
    <x v="10"/>
    <n v="5222"/>
    <x v="0"/>
    <x v="0"/>
    <s v="USD"/>
    <n v="1341683211"/>
    <x v="1249"/>
    <b v="1"/>
    <n v="81"/>
    <b v="1"/>
    <s v="music/rock"/>
    <n v="1.0444"/>
    <n v="64.46913580246914"/>
    <x v="4"/>
    <x v="11"/>
  </r>
  <r>
    <n v="1250"/>
    <s v="Willy Porter - Human Kindness"/>
    <s v="My new disc Human Kindness is some of the strongest &amp; most ambitious music Iâ€™ve made. Join me in giving it a solid push into the world."/>
    <x v="11"/>
    <n v="60046"/>
    <x v="0"/>
    <x v="0"/>
    <s v="USD"/>
    <n v="1410017131"/>
    <x v="1250"/>
    <b v="1"/>
    <n v="508"/>
    <b v="1"/>
    <s v="music/rock"/>
    <n v="2.0015333333333332"/>
    <n v="118.2007874015748"/>
    <x v="4"/>
    <x v="11"/>
  </r>
  <r>
    <n v="1251"/>
    <s v="Jack Oblivian Harlan t Bobo Limes european tour"/>
    <s v="A tour of europe with 3 memphis artist, Jack Oblivian, Harlan T Bobo and Shawn Cripps."/>
    <x v="12"/>
    <n v="6108"/>
    <x v="0"/>
    <x v="0"/>
    <s v="USD"/>
    <n v="1316979167"/>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x v="8"/>
    <n v="4818"/>
    <x v="0"/>
    <x v="0"/>
    <s v="USD"/>
    <n v="1382658169"/>
    <x v="1252"/>
    <b v="1"/>
    <n v="141"/>
    <b v="1"/>
    <s v="music/rock"/>
    <n v="1.3765714285714286"/>
    <n v="34.170212765957444"/>
    <x v="4"/>
    <x v="11"/>
  </r>
  <r>
    <n v="1253"/>
    <s v="Suburban Legends: New Album"/>
    <s v="Suburban Legends are working on the most important album EVER, but they are in need of your help and about 10 bucks... probably more!"/>
    <x v="185"/>
    <n v="30383.32"/>
    <x v="0"/>
    <x v="0"/>
    <s v="USD"/>
    <n v="1409770107"/>
    <x v="1253"/>
    <b v="1"/>
    <n v="711"/>
    <b v="1"/>
    <s v="music/rock"/>
    <n v="3038.3319999999999"/>
    <n v="42.73322081575246"/>
    <x v="4"/>
    <x v="11"/>
  </r>
  <r>
    <n v="1254"/>
    <s v="Album4"/>
    <s v="Fresh off the heels of, &quot;Let the Waves Come in Threes,&quot; (#6 National Folk Chart) we're making a new record. Huge thanks for your help!"/>
    <x v="233"/>
    <n v="13323"/>
    <x v="0"/>
    <x v="0"/>
    <s v="USD"/>
    <n v="1293857940"/>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x v="9"/>
    <n v="6071"/>
    <x v="0"/>
    <x v="0"/>
    <s v="USD"/>
    <n v="138593265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x v="11"/>
    <n v="35389.129999999997"/>
    <x v="0"/>
    <x v="0"/>
    <s v="USD"/>
    <n v="1329084231"/>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x v="62"/>
    <n v="16210"/>
    <x v="0"/>
    <x v="0"/>
    <s v="USD"/>
    <n v="1301792590"/>
    <x v="1257"/>
    <b v="1"/>
    <n v="176"/>
    <b v="1"/>
    <s v="music/rock"/>
    <n v="2.9472727272727273"/>
    <n v="92.102272727272734"/>
    <x v="4"/>
    <x v="11"/>
  </r>
  <r>
    <n v="1258"/>
    <s v="Mustard Plug New Record!"/>
    <s v="Mustard Plug needs help funding their new record.  Please help the Grand Rapids, MI band put out their 7th record!"/>
    <x v="14"/>
    <n v="25577.56"/>
    <x v="0"/>
    <x v="0"/>
    <s v="USD"/>
    <n v="1377960012"/>
    <x v="1258"/>
    <b v="1"/>
    <n v="670"/>
    <b v="1"/>
    <s v="music/rock"/>
    <n v="2.1314633333333335"/>
    <n v="38.175462686567165"/>
    <x v="4"/>
    <x v="11"/>
  </r>
  <r>
    <n v="1259"/>
    <s v="Help Falling From One complete their CD!!!"/>
    <s v="Falling From One is currently in the studio recording their first CD and they need your help!"/>
    <x v="30"/>
    <n v="2606"/>
    <x v="0"/>
    <x v="0"/>
    <s v="USD"/>
    <n v="1402286340"/>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x v="126"/>
    <n v="3751"/>
    <x v="0"/>
    <x v="0"/>
    <s v="USD"/>
    <n v="1393445620"/>
    <x v="1260"/>
    <b v="1"/>
    <n v="74"/>
    <b v="1"/>
    <s v="music/rock"/>
    <n v="1.1366666666666667"/>
    <n v="50.689189189189186"/>
    <x v="4"/>
    <x v="11"/>
  </r>
  <r>
    <n v="1261"/>
    <s v="The Puget EP's Vinyl Release"/>
    <s v="We just recorded a stellar EP and we're trying to put it out on vinyl.  Can you help these punx out?"/>
    <x v="13"/>
    <n v="2025"/>
    <x v="0"/>
    <x v="0"/>
    <s v="USD"/>
    <n v="1390983227"/>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x v="115"/>
    <n v="8152"/>
    <x v="0"/>
    <x v="5"/>
    <s v="CAD"/>
    <n v="1392574692"/>
    <x v="1262"/>
    <b v="1"/>
    <n v="105"/>
    <b v="1"/>
    <s v="music/rock"/>
    <n v="1.2541538461538462"/>
    <n v="77.638095238095232"/>
    <x v="4"/>
    <x v="11"/>
  </r>
  <r>
    <n v="1263"/>
    <s v="New Tropic Bombs EP ~ &quot;Return to Bomber Bay&quot;"/>
    <s v="A fresh batch of chaos from Toledo, Ohio's reggae-rockers, Tropic Bombs!"/>
    <x v="15"/>
    <n v="1785"/>
    <x v="0"/>
    <x v="0"/>
    <s v="USD"/>
    <n v="1396054800"/>
    <x v="1263"/>
    <b v="1"/>
    <n v="41"/>
    <b v="1"/>
    <s v="music/rock"/>
    <n v="1.19"/>
    <n v="43.536585365853661"/>
    <x v="4"/>
    <x v="11"/>
  </r>
  <r>
    <n v="1264"/>
    <s v="Bear. is recording their first ep!"/>
    <s v="We are a four piece from Golden, CO, and have our hearts on getting into the studio this fall to get music from our heads to your ears."/>
    <x v="81"/>
    <n v="1082"/>
    <x v="0"/>
    <x v="0"/>
    <s v="USD"/>
    <n v="1383062083"/>
    <x v="1264"/>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x v="8"/>
    <n v="4170.17"/>
    <x v="0"/>
    <x v="0"/>
    <s v="USD"/>
    <n v="1291131815"/>
    <x v="1265"/>
    <b v="1"/>
    <n v="66"/>
    <b v="1"/>
    <s v="music/rock"/>
    <n v="1.1914771428571429"/>
    <n v="63.184393939393942"/>
    <x v="4"/>
    <x v="11"/>
  </r>
  <r>
    <n v="1266"/>
    <s v="Sensory Station's First EP"/>
    <s v="We are looking to record our first EP produced by Aaron Harris (ISIS/Palms) at Studio West."/>
    <x v="196"/>
    <n v="9545"/>
    <x v="0"/>
    <x v="0"/>
    <s v="USD"/>
    <n v="1389474145"/>
    <x v="1266"/>
    <b v="1"/>
    <n v="50"/>
    <b v="1"/>
    <s v="music/rock"/>
    <n v="1.0047368421052632"/>
    <n v="190.9"/>
    <x v="4"/>
    <x v="11"/>
  </r>
  <r>
    <n v="1267"/>
    <s v="Fountains of Wayne guitarist Jody Porter - New solo LP"/>
    <s v="A Rock 'n Roll album with plenty of indie guitar swagger. Fresh tunes that are a continuation of my early '90s shoegaze daze."/>
    <x v="29"/>
    <n v="22396"/>
    <x v="0"/>
    <x v="0"/>
    <s v="USD"/>
    <n v="1374674558"/>
    <x v="1267"/>
    <b v="1"/>
    <n v="159"/>
    <b v="1"/>
    <s v="music/rock"/>
    <n v="1.018"/>
    <n v="140.85534591194968"/>
    <x v="4"/>
    <x v="11"/>
  </r>
  <r>
    <n v="1268"/>
    <s v="Full Devil Jacket 2nd Album Release"/>
    <s v="Full Devil Jacket Is releasing their first record in over 12 yrs and we want you to be a part of it!"/>
    <x v="14"/>
    <n v="14000"/>
    <x v="0"/>
    <x v="0"/>
    <s v="USD"/>
    <n v="1379708247"/>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x v="234"/>
    <n v="20426"/>
    <x v="0"/>
    <x v="0"/>
    <s v="USD"/>
    <n v="1460764800"/>
    <x v="1269"/>
    <b v="1"/>
    <n v="206"/>
    <b v="1"/>
    <s v="music/rock"/>
    <n v="1.0864893617021276"/>
    <n v="99.15533980582525"/>
    <x v="4"/>
    <x v="11"/>
  </r>
  <r>
    <n v="1270"/>
    <s v="Resolution15 records their next album, Svaha"/>
    <s v="We make awake metal using violins in place of guitars and want to record a full length album."/>
    <x v="3"/>
    <n v="11472"/>
    <x v="0"/>
    <x v="0"/>
    <s v="USD"/>
    <n v="1332704042"/>
    <x v="1270"/>
    <b v="1"/>
    <n v="169"/>
    <b v="1"/>
    <s v="music/rock"/>
    <n v="1.1472"/>
    <n v="67.881656804733723"/>
    <x v="4"/>
    <x v="11"/>
  </r>
  <r>
    <n v="1271"/>
    <s v="Flav Martin's 30-Year Overnight Success Project"/>
    <s v="Flav Martin's 30-year overnight success project pretty much says it all. Dedicated to parenting, she's off to school, back to La musica"/>
    <x v="51"/>
    <n v="7635"/>
    <x v="0"/>
    <x v="0"/>
    <s v="USD"/>
    <n v="1384363459"/>
    <x v="1271"/>
    <b v="1"/>
    <n v="31"/>
    <b v="1"/>
    <s v="music/rock"/>
    <n v="1.018"/>
    <n v="246.29032258064515"/>
    <x v="4"/>
    <x v="11"/>
  </r>
  <r>
    <n v="1272"/>
    <s v="N&amp;V MAKE AN ALBUM"/>
    <s v="We're going back into the studio this spring to record a new album.  You've heard some of the new material at recent shows.  Be a part of the process!"/>
    <x v="10"/>
    <n v="5300"/>
    <x v="0"/>
    <x v="0"/>
    <s v="USD"/>
    <n v="1276574400"/>
    <x v="1272"/>
    <b v="1"/>
    <n v="28"/>
    <b v="1"/>
    <s v="music/rock"/>
    <n v="1.06"/>
    <n v="189.28571428571428"/>
    <x v="4"/>
    <x v="11"/>
  </r>
  <r>
    <n v="1273"/>
    <s v="Run Coyote &quot;Youth Haunts&quot; - Vinyl LP and CD"/>
    <s v="Run Coyote is raising funds to produce their debut album - &quot;Youth Haunts&quot; - on vinyl LP and CD"/>
    <x v="23"/>
    <n v="4140"/>
    <x v="0"/>
    <x v="5"/>
    <s v="CAD"/>
    <n v="1409506291"/>
    <x v="1273"/>
    <b v="1"/>
    <n v="54"/>
    <b v="1"/>
    <s v="music/rock"/>
    <n v="1.0349999999999999"/>
    <n v="76.666666666666671"/>
    <x v="4"/>
    <x v="11"/>
  </r>
  <r>
    <n v="1274"/>
    <s v="Assembly of Dust - &quot;Sun Shot&quot;"/>
    <s v="Sun Shot is the working title of Assembly of Dust's new studio release.  It features 9 brand new songs and 4 never recorded"/>
    <x v="31"/>
    <n v="38743.839999999997"/>
    <x v="0"/>
    <x v="0"/>
    <s v="USD"/>
    <n v="1346344425"/>
    <x v="1274"/>
    <b v="1"/>
    <n v="467"/>
    <b v="1"/>
    <s v="music/rock"/>
    <n v="1.5497535999999998"/>
    <n v="82.963254817987149"/>
    <x v="4"/>
    <x v="11"/>
  </r>
  <r>
    <n v="1275"/>
    <s v="BLOODGOOD's 1st Studio Album in 22 Years!"/>
    <s v="ONLY A FEW HOURS LEFT TO GET YOUR ADVANCE COPY OF &quot;DANGEROUSLY CLOSE&quot; and to check out our other cool rewards!"/>
    <x v="36"/>
    <n v="24321.1"/>
    <x v="0"/>
    <x v="0"/>
    <s v="USD"/>
    <n v="1375908587"/>
    <x v="1275"/>
    <b v="1"/>
    <n v="389"/>
    <b v="1"/>
    <s v="music/rock"/>
    <n v="1.6214066666666667"/>
    <n v="62.522107969151669"/>
    <x v="4"/>
    <x v="11"/>
  </r>
  <r>
    <n v="1276"/>
    <s v="MR. DREAM GOES TO JAIL"/>
    <s v="Sponsor this Brooklyn punk band's debut seven-inch, MR. DREAM GOES TO JAIL."/>
    <x v="9"/>
    <n v="3132.63"/>
    <x v="0"/>
    <x v="0"/>
    <s v="USD"/>
    <n v="1251777600"/>
    <x v="1276"/>
    <b v="1"/>
    <n v="68"/>
    <b v="1"/>
    <s v="music/rock"/>
    <n v="1.0442100000000001"/>
    <n v="46.06808823529412"/>
    <x v="4"/>
    <x v="11"/>
  </r>
  <r>
    <n v="1277"/>
    <s v="HELP NATE HENRY MAKE AN ALBUM"/>
    <s v="My name is Nate Henry. I sang in a band called Sherwood for almost 10 years. Now I'm hoping to make another album of brand new music."/>
    <x v="36"/>
    <n v="15918.65"/>
    <x v="0"/>
    <x v="0"/>
    <s v="USD"/>
    <n v="1346765347"/>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x v="115"/>
    <n v="10071"/>
    <x v="0"/>
    <x v="0"/>
    <s v="USD"/>
    <n v="1403661600"/>
    <x v="1278"/>
    <b v="1"/>
    <n v="190"/>
    <b v="1"/>
    <s v="music/rock"/>
    <n v="1.5493846153846154"/>
    <n v="53.005263157894738"/>
    <x v="4"/>
    <x v="11"/>
  </r>
  <r>
    <n v="1279"/>
    <s v="Making the Next Traveling Suitcase Album"/>
    <s v="The Traveling Suitcase is a 3-piece rock outfit from Oshkosh, WI. We have released 2 albums since 2010 and we are ready to record!"/>
    <x v="235"/>
    <n v="13864.17"/>
    <x v="0"/>
    <x v="0"/>
    <s v="USD"/>
    <n v="1395624170"/>
    <x v="1279"/>
    <b v="1"/>
    <n v="189"/>
    <b v="1"/>
    <s v="music/rock"/>
    <n v="1.1077157238734421"/>
    <n v="73.355396825396824"/>
    <x v="4"/>
    <x v="11"/>
  </r>
  <r>
    <n v="1280"/>
    <s v="Nothing More's New Album"/>
    <s v="Nothing More is recording their forthcoming record and needs to join forces with you to make this album HUGE! "/>
    <x v="36"/>
    <n v="16636.78"/>
    <x v="0"/>
    <x v="0"/>
    <s v="USD"/>
    <n v="1299003054"/>
    <x v="1280"/>
    <b v="1"/>
    <n v="130"/>
    <b v="1"/>
    <s v="music/rock"/>
    <n v="1.1091186666666666"/>
    <n v="127.97523076923076"/>
    <x v="4"/>
    <x v="11"/>
  </r>
  <r>
    <n v="1281"/>
    <s v="&quot;Laser Beretta&quot;"/>
    <s v="Cure for the Common pulls the trigger on their 2nd full-length LP, &quot;Laser Beretta,&quot; printed on high-quality 15 gram polycarbonate CDs"/>
    <x v="39"/>
    <n v="7750"/>
    <x v="0"/>
    <x v="0"/>
    <s v="USD"/>
    <n v="1375033836"/>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x v="36"/>
    <n v="18542"/>
    <x v="0"/>
    <x v="0"/>
    <s v="USD"/>
    <n v="1386565140"/>
    <x v="1282"/>
    <b v="1"/>
    <n v="274"/>
    <b v="1"/>
    <s v="music/rock"/>
    <n v="1.2361333333333333"/>
    <n v="67.671532846715323"/>
    <x v="4"/>
    <x v="11"/>
  </r>
  <r>
    <n v="1283"/>
    <s v="Sketching In Stereo 3rd Album!"/>
    <s v="Our 3rd album is halfway complete, but we need your help to record, mix and master the final product!"/>
    <x v="28"/>
    <n v="2110.5"/>
    <x v="0"/>
    <x v="0"/>
    <s v="USD"/>
    <n v="1362974400"/>
    <x v="1283"/>
    <b v="1"/>
    <n v="22"/>
    <b v="1"/>
    <s v="music/rock"/>
    <n v="2.1105"/>
    <n v="95.931818181818187"/>
    <x v="4"/>
    <x v="11"/>
  </r>
  <r>
    <n v="1284"/>
    <s v="Free Jujube Brown NYC Performance"/>
    <s v="â€œFree Jujube Brownâ€ by Psalmayene 24 is coming home to NYC and we need YOUR support of this moving and inspiring piece"/>
    <x v="13"/>
    <n v="2020"/>
    <x v="0"/>
    <x v="0"/>
    <s v="USD"/>
    <n v="1483203540"/>
    <x v="1284"/>
    <b v="0"/>
    <n v="31"/>
    <b v="1"/>
    <s v="theater/plays"/>
    <n v="1.01"/>
    <n v="65.161290322580641"/>
    <x v="1"/>
    <x v="6"/>
  </r>
  <r>
    <n v="1285"/>
    <s v="We just keep going"/>
    <s v="The world premiere of hysterically funny and heartbreaking story about family, unconditional love and facing the unfaceable"/>
    <x v="13"/>
    <n v="2033"/>
    <x v="0"/>
    <x v="1"/>
    <s v="GBP"/>
    <n v="1434808775"/>
    <x v="1285"/>
    <b v="0"/>
    <n v="63"/>
    <b v="1"/>
    <s v="theater/plays"/>
    <n v="1.0165"/>
    <n v="32.269841269841272"/>
    <x v="1"/>
    <x v="6"/>
  </r>
  <r>
    <n v="1286"/>
    <s v="The Diary of a Nobody"/>
    <s v="A touring production of FRED's modern adaptation of the classic Victorian comic novel, reaching out to new audiences."/>
    <x v="15"/>
    <n v="1625"/>
    <x v="0"/>
    <x v="1"/>
    <s v="GBP"/>
    <n v="1424181600"/>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x v="49"/>
    <n v="605"/>
    <x v="0"/>
    <x v="1"/>
    <s v="GBP"/>
    <n v="1434120856"/>
    <x v="1287"/>
    <b v="0"/>
    <n v="25"/>
    <b v="1"/>
    <s v="theater/plays"/>
    <n v="2.42"/>
    <n v="24.2"/>
    <x v="1"/>
    <x v="6"/>
  </r>
  <r>
    <n v="1288"/>
    <s v="&quot;The Rounds&quot; by Justin Moriarty, presented by EggSalad"/>
    <s v="EggSalad presents an unflinching new work mapping the mental landscape of addiction and recovery. Premiering in NY Aug 26-27 &amp; Sept 2!"/>
    <x v="23"/>
    <n v="4018"/>
    <x v="0"/>
    <x v="0"/>
    <s v="USD"/>
    <n v="1470801600"/>
    <x v="1288"/>
    <b v="0"/>
    <n v="61"/>
    <b v="1"/>
    <s v="theater/plays"/>
    <n v="1.0044999999999999"/>
    <n v="65.868852459016395"/>
    <x v="1"/>
    <x v="6"/>
  </r>
  <r>
    <n v="1289"/>
    <s v="No Brains for Dinner"/>
    <s v="A chilling original Edwardian Comedy of errors and foolishness made for the Patrick Henry College stage."/>
    <x v="15"/>
    <n v="1876"/>
    <x v="0"/>
    <x v="0"/>
    <s v="USD"/>
    <n v="1483499645"/>
    <x v="1289"/>
    <b v="0"/>
    <n v="52"/>
    <b v="1"/>
    <s v="theater/plays"/>
    <n v="1.2506666666666666"/>
    <n v="36.07692307692308"/>
    <x v="1"/>
    <x v="6"/>
  </r>
  <r>
    <n v="1290"/>
    <s v="I Died... I Came Back, ... Whatever"/>
    <s v="Sometimes your Heart has to STOP for your Life to START."/>
    <x v="8"/>
    <n v="3800"/>
    <x v="0"/>
    <x v="0"/>
    <s v="USD"/>
    <n v="1429772340"/>
    <x v="129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x v="9"/>
    <n v="4371"/>
    <x v="0"/>
    <x v="0"/>
    <s v="USD"/>
    <n v="1428390000"/>
    <x v="1291"/>
    <b v="0"/>
    <n v="42"/>
    <b v="1"/>
    <s v="theater/plays"/>
    <n v="1.4570000000000001"/>
    <n v="104.07142857142857"/>
    <x v="1"/>
    <x v="6"/>
  </r>
  <r>
    <n v="1292"/>
    <s v="Season Scandinavia"/>
    <s v="Empty Deck presents the most exciting unknown contemporary Scandinavian plays in co-production with The Other Room Theatre, Cardiff."/>
    <x v="180"/>
    <n v="1870"/>
    <x v="0"/>
    <x v="1"/>
    <s v="GBP"/>
    <n v="1444172340"/>
    <x v="1292"/>
    <b v="0"/>
    <n v="52"/>
    <b v="1"/>
    <s v="theater/plays"/>
    <n v="1.1000000000000001"/>
    <n v="35.96153846153846"/>
    <x v="1"/>
    <x v="6"/>
  </r>
  <r>
    <n v="1293"/>
    <s v="WORSE THAN TIGERS"/>
    <s v="Invest in the world premiere of WORSE THAN TIGERS at ACT, and in the future of Seattle's newest, female-led theatre company: RED STAGE."/>
    <x v="36"/>
    <n v="15335"/>
    <x v="0"/>
    <x v="0"/>
    <s v="USD"/>
    <n v="1447523371"/>
    <x v="1293"/>
    <b v="0"/>
    <n v="120"/>
    <b v="1"/>
    <s v="theater/plays"/>
    <n v="1.0223333333333333"/>
    <n v="127.79166666666667"/>
    <x v="1"/>
    <x v="6"/>
  </r>
  <r>
    <n v="1294"/>
    <s v="HELMER'S LOO"/>
    <s v="We have an award-winning Danish play, now we just need a bathroom set to perform it in. Spend a penny to help us build the set!"/>
    <x v="2"/>
    <n v="610"/>
    <x v="0"/>
    <x v="1"/>
    <s v="GBP"/>
    <n v="1445252400"/>
    <x v="1294"/>
    <b v="0"/>
    <n v="22"/>
    <b v="1"/>
    <s v="theater/plays"/>
    <n v="1.22"/>
    <n v="27.727272727272727"/>
    <x v="1"/>
    <x v="6"/>
  </r>
  <r>
    <n v="1295"/>
    <s v="Misfits of London: The Gin Chronicles"/>
    <s v="We had everything sorted for the Fringe, but now our accommodation and Edinburgh angel have fallen through. We're needing vital help."/>
    <x v="30"/>
    <n v="2549"/>
    <x v="0"/>
    <x v="1"/>
    <s v="GBP"/>
    <n v="1438189200"/>
    <x v="1295"/>
    <b v="0"/>
    <n v="64"/>
    <b v="1"/>
    <s v="theater/plays"/>
    <n v="1.0196000000000001"/>
    <n v="39.828125"/>
    <x v="1"/>
    <x v="6"/>
  </r>
  <r>
    <n v="1296"/>
    <s v="Quirky Bird Theatre's Young Actors on Tour"/>
    <s v="Creating outstanding performance experiences with young actors from all economic backgrounds. Making great theatre accessible to all!"/>
    <x v="16"/>
    <n v="1200"/>
    <x v="0"/>
    <x v="1"/>
    <s v="GBP"/>
    <n v="1457914373"/>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x v="22"/>
    <n v="21905"/>
    <x v="0"/>
    <x v="0"/>
    <s v="USD"/>
    <n v="1462125358"/>
    <x v="1297"/>
    <b v="0"/>
    <n v="238"/>
    <b v="1"/>
    <s v="theater/plays"/>
    <n v="1.0952500000000001"/>
    <n v="92.037815126050418"/>
    <x v="1"/>
    <x v="6"/>
  </r>
  <r>
    <n v="1298"/>
    <s v="Dinosaur Dreams"/>
    <s v="A play that raises awareness for mental health and explores the psychological effects childhood abuse can have on an adult."/>
    <x v="13"/>
    <n v="2093"/>
    <x v="0"/>
    <x v="1"/>
    <s v="GBP"/>
    <n v="1461860432"/>
    <x v="1298"/>
    <b v="0"/>
    <n v="33"/>
    <b v="1"/>
    <s v="theater/plays"/>
    <n v="1.0465"/>
    <n v="63.424242424242422"/>
    <x v="1"/>
    <x v="6"/>
  </r>
  <r>
    <n v="1299"/>
    <s v="The (out)Siders Project"/>
    <s v="A new work inspired by the classic novel and created by Dallas teens under the direction of professional artists."/>
    <x v="8"/>
    <n v="4340"/>
    <x v="0"/>
    <x v="0"/>
    <s v="USD"/>
    <n v="1436902359"/>
    <x v="1299"/>
    <b v="0"/>
    <n v="32"/>
    <b v="1"/>
    <s v="theater/plays"/>
    <n v="1.24"/>
    <n v="135.625"/>
    <x v="1"/>
    <x v="6"/>
  </r>
  <r>
    <n v="1300"/>
    <s v="Before The Lights Go Up"/>
    <s v="What would you do with the time ticking and the pressure building to make a choice?! Find out what happens in this hilarious new play!!"/>
    <x v="9"/>
    <n v="4050"/>
    <x v="0"/>
    <x v="0"/>
    <s v="USD"/>
    <n v="1464807420"/>
    <x v="1300"/>
    <b v="0"/>
    <n v="24"/>
    <b v="1"/>
    <s v="theater/plays"/>
    <n v="1.35"/>
    <n v="168.75"/>
    <x v="1"/>
    <x v="6"/>
  </r>
  <r>
    <n v="1301"/>
    <s v="the dreamer examines his pillow"/>
    <s v="The Attic Theater Company presents John Patrick Shanley's THE DREAMER EXAMINES HIS PILLOW, the first official revival since 1986"/>
    <x v="13"/>
    <n v="2055"/>
    <x v="0"/>
    <x v="0"/>
    <s v="USD"/>
    <n v="1437447600"/>
    <x v="1301"/>
    <b v="0"/>
    <n v="29"/>
    <b v="1"/>
    <s v="theater/plays"/>
    <n v="1.0275000000000001"/>
    <n v="70.862068965517238"/>
    <x v="1"/>
    <x v="6"/>
  </r>
  <r>
    <n v="1302"/>
    <s v="Help bring Boys of a Certain Age back to NYC!"/>
    <s v="Boys of a Certain Age is a unique and special show that we're trying to remount in New York City in 2017."/>
    <x v="30"/>
    <n v="2500"/>
    <x v="0"/>
    <x v="0"/>
    <s v="USD"/>
    <n v="1480559011"/>
    <x v="1302"/>
    <b v="0"/>
    <n v="50"/>
    <b v="1"/>
    <s v="theater/plays"/>
    <n v="1"/>
    <n v="50"/>
    <x v="1"/>
    <x v="6"/>
  </r>
  <r>
    <n v="1303"/>
    <s v="Forward Arena Theatre Company: Summer Season"/>
    <s v="Groundbreaking queer theatre."/>
    <x v="8"/>
    <n v="4559.13"/>
    <x v="0"/>
    <x v="1"/>
    <s v="GBP"/>
    <n v="1469962800"/>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x v="79"/>
    <n v="15851"/>
    <x v="1"/>
    <x v="1"/>
    <s v="GBP"/>
    <n v="1489376405"/>
    <x v="1304"/>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x v="11"/>
    <n v="7793"/>
    <x v="1"/>
    <x v="0"/>
    <s v="USD"/>
    <n v="1469122200"/>
    <x v="1305"/>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x v="74"/>
    <n v="71771"/>
    <x v="1"/>
    <x v="0"/>
    <s v="USD"/>
    <n v="1417690734"/>
    <x v="1306"/>
    <b v="0"/>
    <n v="356"/>
    <b v="0"/>
    <s v="technology/wearables"/>
    <n v="0.65246363636363636"/>
    <n v="201.60393258426967"/>
    <x v="2"/>
    <x v="8"/>
  </r>
  <r>
    <n v="1307"/>
    <s v="VR Card - Customized Virtual Reality Viewer (Canceled)"/>
    <s v="Get VR to Everyone with Mailable, Ready to Use Viewers"/>
    <x v="63"/>
    <n v="5757"/>
    <x v="1"/>
    <x v="0"/>
    <s v="USD"/>
    <n v="1455710679"/>
    <x v="1307"/>
    <b v="0"/>
    <n v="45"/>
    <b v="0"/>
    <s v="technology/wearables"/>
    <n v="0.11514000000000001"/>
    <n v="127.93333333333334"/>
    <x v="2"/>
    <x v="8"/>
  </r>
  <r>
    <n v="1308"/>
    <s v="Boost Band: Wristband Phone Charger (Canceled)"/>
    <s v="Boost Band, a wristband that charges any device"/>
    <x v="3"/>
    <n v="1136"/>
    <x v="1"/>
    <x v="0"/>
    <s v="USD"/>
    <n v="1475937812"/>
    <x v="1308"/>
    <b v="0"/>
    <n v="38"/>
    <b v="0"/>
    <s v="technology/wearables"/>
    <n v="0.11360000000000001"/>
    <n v="29.894736842105264"/>
    <x v="2"/>
    <x v="8"/>
  </r>
  <r>
    <n v="1309"/>
    <s v="CORE : Roam (Canceled)"/>
    <s v="Wicked fun and built for excitement, CORE is the safest and most versatile speaker you've ever worn."/>
    <x v="236"/>
    <n v="12879"/>
    <x v="1"/>
    <x v="0"/>
    <s v="USD"/>
    <n v="1444943468"/>
    <x v="1309"/>
    <b v="0"/>
    <n v="35"/>
    <b v="0"/>
    <s v="technology/wearables"/>
    <n v="1.1199130434782609"/>
    <n v="367.97142857142859"/>
    <x v="2"/>
    <x v="8"/>
  </r>
  <r>
    <n v="1310"/>
    <s v="k5-jkt.by kiger (Canceled)"/>
    <s v="An essential hoodie that holds all sized smart phones and keep your headphone wires tangle free."/>
    <x v="22"/>
    <n v="3100"/>
    <x v="1"/>
    <x v="0"/>
    <s v="USD"/>
    <n v="1471622450"/>
    <x v="1310"/>
    <b v="0"/>
    <n v="24"/>
    <b v="0"/>
    <s v="technology/wearables"/>
    <n v="0.155"/>
    <n v="129.16666666666666"/>
    <x v="2"/>
    <x v="8"/>
  </r>
  <r>
    <n v="1311"/>
    <s v="Aladdin Lucid Dreaming Stimulator (Canceled)"/>
    <s v="Control Dreams: Design Adventures, Improve Waking Performance, Explore Spirituality, Recall Dreams and Awaken Refreshed with Aladdin."/>
    <x v="65"/>
    <n v="80070"/>
    <x v="1"/>
    <x v="0"/>
    <s v="USD"/>
    <n v="1480536919"/>
    <x v="1311"/>
    <b v="0"/>
    <n v="100"/>
    <b v="0"/>
    <s v="technology/wearables"/>
    <n v="0.32028000000000001"/>
    <n v="800.7"/>
    <x v="2"/>
    <x v="8"/>
  </r>
  <r>
    <n v="1312"/>
    <s v="GoSolo Hat for GoPro (Canceled)"/>
    <s v="People loved the original Black and Gray GoSolo hats and asked for more. So we received sample for 3 more colors!"/>
    <x v="210"/>
    <n v="28"/>
    <x v="1"/>
    <x v="0"/>
    <s v="USD"/>
    <n v="1429375922"/>
    <x v="1312"/>
    <b v="0"/>
    <n v="1"/>
    <b v="0"/>
    <s v="technology/wearables"/>
    <n v="6.0869565217391303E-3"/>
    <n v="28"/>
    <x v="2"/>
    <x v="8"/>
  </r>
  <r>
    <n v="1313"/>
    <s v="Serenity: The World's First Intelligent Bag Guardian."/>
    <s v="Clip on owner recognition for any bag with 100db+ deterrence of others from opening or moving it. Plus forget-me-not notifications."/>
    <x v="79"/>
    <n v="12446"/>
    <x v="1"/>
    <x v="0"/>
    <s v="USD"/>
    <n v="1457024514"/>
    <x v="1313"/>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x v="237"/>
    <n v="2028"/>
    <x v="1"/>
    <x v="0"/>
    <s v="USD"/>
    <n v="1477065860"/>
    <x v="1314"/>
    <b v="0"/>
    <n v="11"/>
    <b v="0"/>
    <s v="technology/wearables"/>
    <n v="1.1266666666666666E-2"/>
    <n v="184.36363636363637"/>
    <x v="2"/>
    <x v="8"/>
  </r>
  <r>
    <n v="1315"/>
    <s v="World's First Amphibious Heart Rate &amp; Fitness Wearable"/>
    <s v="Zoom will happen - THANK YOU! Received outside funding due amazing early success!"/>
    <x v="57"/>
    <n v="40404"/>
    <x v="1"/>
    <x v="0"/>
    <s v="USD"/>
    <n v="1446771600"/>
    <x v="1315"/>
    <b v="0"/>
    <n v="248"/>
    <b v="0"/>
    <s v="technology/wearables"/>
    <n v="0.40404000000000001"/>
    <n v="162.91935483870967"/>
    <x v="2"/>
    <x v="8"/>
  </r>
  <r>
    <n v="1316"/>
    <s v="Future Belt (Canceled)"/>
    <s v="Future Belt comes in just 3 sizes, but yet, is designed to fit waists ranging from 25-55 inches. No batteries, no gimmicks."/>
    <x v="96"/>
    <n v="1"/>
    <x v="1"/>
    <x v="0"/>
    <s v="USD"/>
    <n v="1456700709"/>
    <x v="1316"/>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x v="61"/>
    <n v="11467"/>
    <x v="1"/>
    <x v="8"/>
    <s v="DKK"/>
    <n v="1469109600"/>
    <x v="1317"/>
    <b v="0"/>
    <n v="19"/>
    <b v="0"/>
    <s v="technology/wearables"/>
    <n v="5.7334999999999997E-2"/>
    <n v="603.52631578947364"/>
    <x v="2"/>
    <x v="8"/>
  </r>
  <r>
    <n v="1318"/>
    <s v="Lucky Tag: A Smart Dog Wearable That Cares (Canceled)"/>
    <s v="Your Dog's Best Friend._x000a_Revolutionize the way you care about your pups and brings you peace of mind."/>
    <x v="79"/>
    <n v="6130"/>
    <x v="1"/>
    <x v="0"/>
    <s v="USD"/>
    <n v="1420938172"/>
    <x v="1318"/>
    <b v="0"/>
    <n v="135"/>
    <b v="0"/>
    <s v="technology/wearables"/>
    <n v="0.15325"/>
    <n v="45.407407407407405"/>
    <x v="2"/>
    <x v="8"/>
  </r>
  <r>
    <n v="1319"/>
    <s v="Pixel Shades by R A V E Z (Canceled)"/>
    <s v="Stand out at festivals, get people talking and support our latest campaign to augment your style with the latest LED technology."/>
    <x v="238"/>
    <n v="876"/>
    <x v="1"/>
    <x v="1"/>
    <s v="GBP"/>
    <n v="1405094400"/>
    <x v="1319"/>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x v="57"/>
    <n v="503"/>
    <x v="1"/>
    <x v="9"/>
    <s v="EUR"/>
    <n v="1483138800"/>
    <x v="132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x v="239"/>
    <n v="6019"/>
    <x v="1"/>
    <x v="11"/>
    <s v="SEK"/>
    <n v="1482515937"/>
    <x v="1321"/>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x v="19"/>
    <n v="106"/>
    <x v="1"/>
    <x v="1"/>
    <s v="GBP"/>
    <n v="1432223125"/>
    <x v="1322"/>
    <b v="0"/>
    <n v="4"/>
    <b v="0"/>
    <s v="technology/wearables"/>
    <n v="3.0285714285714286E-3"/>
    <n v="26.5"/>
    <x v="2"/>
    <x v="8"/>
  </r>
  <r>
    <n v="1323"/>
    <s v="PIGGYBACK Earbuds Designed for Sharing! (Canceled)"/>
    <s v="High quality earbuds with a built-in splitter. Share with more than one friend. Music, movies, conversations. Any audio, any device!"/>
    <x v="36"/>
    <n v="1332"/>
    <x v="1"/>
    <x v="0"/>
    <s v="USD"/>
    <n v="1461653700"/>
    <x v="1323"/>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x v="63"/>
    <n v="4920"/>
    <x v="1"/>
    <x v="0"/>
    <s v="USD"/>
    <n v="1476371552"/>
    <x v="1324"/>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x v="22"/>
    <n v="486"/>
    <x v="1"/>
    <x v="0"/>
    <s v="USD"/>
    <n v="1483063435"/>
    <x v="132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x v="57"/>
    <n v="1130"/>
    <x v="1"/>
    <x v="0"/>
    <s v="USD"/>
    <n v="1421348428"/>
    <x v="1326"/>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x v="240"/>
    <n v="1705"/>
    <x v="1"/>
    <x v="0"/>
    <s v="USD"/>
    <n v="1432916235"/>
    <x v="1327"/>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x v="96"/>
    <n v="1748"/>
    <x v="1"/>
    <x v="0"/>
    <s v="USD"/>
    <n v="1476458734"/>
    <x v="1328"/>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x v="63"/>
    <n v="408"/>
    <x v="1"/>
    <x v="0"/>
    <s v="USD"/>
    <n v="1417501145"/>
    <x v="1329"/>
    <b v="0"/>
    <n v="9"/>
    <b v="0"/>
    <s v="technology/wearables"/>
    <n v="8.1600000000000006E-3"/>
    <n v="45.333333333333336"/>
    <x v="2"/>
    <x v="8"/>
  </r>
  <r>
    <n v="1330"/>
    <s v="The 3G Smartwatch for Kids that Encourages Outdoor Play"/>
    <s v="Outdoor play is essential. Wanderwatch helps to make it fun and safe! Fun for kids, great for parents. Time to Play!"/>
    <x v="19"/>
    <n v="7873"/>
    <x v="1"/>
    <x v="0"/>
    <s v="USD"/>
    <n v="1467432000"/>
    <x v="1330"/>
    <b v="0"/>
    <n v="50"/>
    <b v="0"/>
    <s v="technology/wearables"/>
    <n v="0.22494285714285714"/>
    <n v="157.46"/>
    <x v="2"/>
    <x v="8"/>
  </r>
  <r>
    <n v="1331"/>
    <s v="WORLD'S BEST BATTERY BACKUP: EXO WEARABLE POWER! (Canceled)"/>
    <s v="The World's First Wearable Battery Backup - wireless, modular, flexible, and ultra-lightweight! Click, charge, go!!!"/>
    <x v="65"/>
    <n v="3417"/>
    <x v="1"/>
    <x v="0"/>
    <s v="USD"/>
    <n v="1471435554"/>
    <x v="1331"/>
    <b v="0"/>
    <n v="34"/>
    <b v="0"/>
    <s v="technology/wearables"/>
    <n v="1.3668E-2"/>
    <n v="100.5"/>
    <x v="2"/>
    <x v="8"/>
  </r>
  <r>
    <n v="1332"/>
    <s v="Belt with Legs Invention (Canceled)"/>
    <s v="Long bus queue and no seats around? This light weight seating device can be worn anywhere and at anytime! Belt that converts into seat."/>
    <x v="241"/>
    <n v="0"/>
    <x v="1"/>
    <x v="16"/>
    <s v="CHF"/>
    <n v="1485480408"/>
    <x v="1332"/>
    <b v="0"/>
    <n v="0"/>
    <b v="0"/>
    <s v="technology/wearables"/>
    <n v="0"/>
    <e v="#DIV/0!"/>
    <x v="2"/>
    <x v="8"/>
  </r>
  <r>
    <n v="1333"/>
    <s v="Bio Hazard Suit for Everyman (Canceled)"/>
    <s v="Im in the process of creating a biohazard suit that can be worn like an extra layer, unlike these bulky units that are currently in use"/>
    <x v="30"/>
    <n v="0"/>
    <x v="1"/>
    <x v="2"/>
    <s v="AUD"/>
    <n v="1405478025"/>
    <x v="1333"/>
    <b v="0"/>
    <n v="0"/>
    <b v="0"/>
    <s v="technology/wearables"/>
    <n v="0"/>
    <e v="#DIV/0!"/>
    <x v="2"/>
    <x v="8"/>
  </r>
  <r>
    <n v="1334"/>
    <s v="My TUSK â„¢ (Telephone Utility Support Kit!) (Canceled)"/>
    <s v="A wearable device that allows you to dock and operate your phone hands-free anywhere and everywhere!"/>
    <x v="242"/>
    <n v="14303"/>
    <x v="1"/>
    <x v="0"/>
    <s v="USD"/>
    <n v="1457721287"/>
    <x v="1334"/>
    <b v="0"/>
    <n v="276"/>
    <b v="0"/>
    <s v="technology/wearables"/>
    <n v="0.10754135338345865"/>
    <n v="51.822463768115945"/>
    <x v="2"/>
    <x v="8"/>
  </r>
  <r>
    <n v="1335"/>
    <s v="UB Fit (Canceled)"/>
    <s v="Dial up your performance with UB Fit: 1st wearable resistance technology that allows you to tone muscles while doing a cardio workout"/>
    <x v="31"/>
    <n v="4940"/>
    <x v="1"/>
    <x v="0"/>
    <s v="USD"/>
    <n v="1449354502"/>
    <x v="1335"/>
    <b v="0"/>
    <n v="16"/>
    <b v="0"/>
    <s v="technology/wearables"/>
    <n v="0.1976"/>
    <n v="308.75"/>
    <x v="2"/>
    <x v="8"/>
  </r>
  <r>
    <n v="1336"/>
    <s v="Jumpy, The World First Edutainment Smartwatch For Kids"/>
    <s v="JUMPY, a cool smart watch with open platform SDK brings limitless edutainment to kids' wrist and encourages parent-child interaction."/>
    <x v="57"/>
    <n v="84947"/>
    <x v="1"/>
    <x v="0"/>
    <s v="USD"/>
    <n v="1418849028"/>
    <x v="1336"/>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x v="63"/>
    <n v="24691"/>
    <x v="1"/>
    <x v="0"/>
    <s v="USD"/>
    <n v="1488549079"/>
    <x v="1337"/>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x v="11"/>
    <n v="991"/>
    <x v="1"/>
    <x v="0"/>
    <s v="USD"/>
    <n v="1438543033"/>
    <x v="1338"/>
    <b v="0"/>
    <n v="15"/>
    <b v="0"/>
    <s v="technology/wearables"/>
    <n v="3.3033333333333331E-2"/>
    <n v="66.066666666666663"/>
    <x v="2"/>
    <x v="8"/>
  </r>
  <r>
    <n v="1339"/>
    <s v="Linkoo (Canceled)"/>
    <s v="World's Smallest customizable Phone &amp; GPS Watch for kids !"/>
    <x v="63"/>
    <n v="3317"/>
    <x v="1"/>
    <x v="0"/>
    <s v="USD"/>
    <n v="1418056315"/>
    <x v="1339"/>
    <b v="0"/>
    <n v="37"/>
    <b v="0"/>
    <s v="technology/wearables"/>
    <n v="6.6339999999999996E-2"/>
    <n v="89.648648648648646"/>
    <x v="2"/>
    <x v="8"/>
  </r>
  <r>
    <n v="1340"/>
    <s v="Glass Designs (Canceled)"/>
    <s v="I would like to make nicer, more stylish looking frames for the Google Glass using 3D printing technology."/>
    <x v="243"/>
    <n v="0"/>
    <x v="1"/>
    <x v="0"/>
    <s v="USD"/>
    <n v="1408112253"/>
    <x v="1340"/>
    <b v="0"/>
    <n v="0"/>
    <b v="0"/>
    <s v="technology/wearables"/>
    <n v="0"/>
    <e v="#DIV/0!"/>
    <x v="2"/>
    <x v="8"/>
  </r>
  <r>
    <n v="1341"/>
    <s v="BRILLAR: World's First Kids' Smart Wearable Companion."/>
    <s v="BRILLAR: Your Kids Ultimate Wearable Companion. Educates, Rewards, Entertains, Calls, Motivates, Messages + Tracks Location &amp; Steps."/>
    <x v="31"/>
    <n v="17590"/>
    <x v="1"/>
    <x v="1"/>
    <s v="GBP"/>
    <n v="1475333917"/>
    <x v="1341"/>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x v="63"/>
    <n v="100"/>
    <x v="1"/>
    <x v="0"/>
    <s v="USD"/>
    <n v="1437161739"/>
    <x v="1342"/>
    <b v="0"/>
    <n v="1"/>
    <b v="0"/>
    <s v="technology/wearables"/>
    <n v="2E-3"/>
    <n v="100"/>
    <x v="2"/>
    <x v="8"/>
  </r>
  <r>
    <n v="1343"/>
    <s v="Sleepman: The First Sleep Enhancement &amp; Fatigue Alert Device"/>
    <s v="Sleepman is a bio-signal monitoring wristwatch featuring smart alarm with the unique sleep enhancement and fatigue detection options!"/>
    <x v="63"/>
    <n v="51149"/>
    <x v="1"/>
    <x v="0"/>
    <s v="USD"/>
    <n v="1471579140"/>
    <x v="1343"/>
    <b v="0"/>
    <n v="323"/>
    <b v="0"/>
    <s v="technology/wearables"/>
    <n v="1.02298"/>
    <n v="158.35603715170279"/>
    <x v="2"/>
    <x v="8"/>
  </r>
  <r>
    <n v="1344"/>
    <s v="A Masters Guide to The Way of the Warrior"/>
    <s v="The is the ultimate guide to applied Eastern philosophy, martial arts, and the path of the warrior from a scientific perspective."/>
    <x v="15"/>
    <n v="5666"/>
    <x v="0"/>
    <x v="5"/>
    <s v="CAD"/>
    <n v="1467313039"/>
    <x v="1344"/>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x v="43"/>
    <n v="375"/>
    <x v="0"/>
    <x v="0"/>
    <s v="USD"/>
    <n v="1405366359"/>
    <x v="1345"/>
    <b v="0"/>
    <n v="7"/>
    <b v="1"/>
    <s v="publishing/nonfiction"/>
    <n v="1.25"/>
    <n v="53.571428571428569"/>
    <x v="3"/>
    <x v="9"/>
  </r>
  <r>
    <n v="1346"/>
    <s v="Anthology of Stories from LGBT Nepal"/>
    <s v="An anthology of nonfiction stories written by Nepal's Lesbian, Gay, Bisexual, and Transgender (LGBT) community."/>
    <x v="244"/>
    <n v="7219"/>
    <x v="0"/>
    <x v="0"/>
    <s v="USD"/>
    <n v="1372297751"/>
    <x v="1346"/>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x v="30"/>
    <n v="2555"/>
    <x v="0"/>
    <x v="0"/>
    <s v="USD"/>
    <n v="1425741525"/>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x v="245"/>
    <n v="5985"/>
    <x v="0"/>
    <x v="0"/>
    <s v="USD"/>
    <n v="1418904533"/>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x v="10"/>
    <n v="10210"/>
    <x v="0"/>
    <x v="5"/>
    <s v="CAD"/>
    <n v="1450249140"/>
    <x v="1349"/>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x v="10"/>
    <n v="5202.5"/>
    <x v="0"/>
    <x v="0"/>
    <s v="USD"/>
    <n v="1451089134"/>
    <x v="1350"/>
    <b v="0"/>
    <n v="78"/>
    <b v="1"/>
    <s v="publishing/nonfiction"/>
    <n v="1.0405"/>
    <n v="66.698717948717942"/>
    <x v="3"/>
    <x v="9"/>
  </r>
  <r>
    <n v="1351"/>
    <s v="Purpose: Your Journey To Find Meaning"/>
    <s v="Discover your purpose, live a more fulfilling life, leave a positive footprint on society."/>
    <x v="22"/>
    <n v="20253"/>
    <x v="0"/>
    <x v="0"/>
    <s v="USD"/>
    <n v="1455299144"/>
    <x v="1351"/>
    <b v="0"/>
    <n v="120"/>
    <b v="1"/>
    <s v="publishing/nonfiction"/>
    <n v="1.0126500000000001"/>
    <n v="168.77500000000001"/>
    <x v="3"/>
    <x v="9"/>
  </r>
  <r>
    <n v="1352"/>
    <s v="Will's SmileBook Project"/>
    <s v="An important book, based on research, to make you and your learners smile again. Better smile sheets, better feedback, better learning!"/>
    <x v="3"/>
    <n v="13614"/>
    <x v="0"/>
    <x v="0"/>
    <s v="USD"/>
    <n v="1441425540"/>
    <x v="1352"/>
    <b v="0"/>
    <n v="227"/>
    <b v="1"/>
    <s v="publishing/nonfiction"/>
    <n v="1.3613999999999999"/>
    <n v="59.973568281938327"/>
    <x v="3"/>
    <x v="9"/>
  </r>
  <r>
    <n v="1353"/>
    <s v="Finish The Script! - A College Writing Course in Book Form"/>
    <s v="A book that teaches aspiring writers how to get from a basic idea to a fully rewritten screenplay."/>
    <x v="28"/>
    <n v="1336"/>
    <x v="0"/>
    <x v="0"/>
    <s v="USD"/>
    <n v="1362960000"/>
    <x v="1353"/>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x v="38"/>
    <n v="1563"/>
    <x v="0"/>
    <x v="1"/>
    <s v="GBP"/>
    <n v="1465672979"/>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x v="30"/>
    <n v="3067"/>
    <x v="0"/>
    <x v="1"/>
    <s v="GBP"/>
    <n v="1354269600"/>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x v="104"/>
    <n v="6215.56"/>
    <x v="0"/>
    <x v="0"/>
    <s v="USD"/>
    <n v="1372985760"/>
    <x v="1356"/>
    <b v="0"/>
    <n v="87"/>
    <b v="1"/>
    <s v="publishing/nonfiction"/>
    <n v="1.8281058823529412"/>
    <n v="71.443218390804603"/>
    <x v="3"/>
    <x v="9"/>
  </r>
  <r>
    <n v="1357"/>
    <s v="Becoming Alicia"/>
    <s v="The search for identity leads one young woman to Mexico, where she follows her grandfather's journey back to America."/>
    <x v="13"/>
    <n v="2506"/>
    <x v="0"/>
    <x v="0"/>
    <s v="USD"/>
    <n v="1362117540"/>
    <x v="1357"/>
    <b v="0"/>
    <n v="65"/>
    <b v="1"/>
    <s v="publishing/nonfiction"/>
    <n v="1.2529999999999999"/>
    <n v="38.553846153846152"/>
    <x v="3"/>
    <x v="9"/>
  </r>
  <r>
    <n v="1358"/>
    <s v="The Masada Story Project"/>
    <s v="I am working on a book about what people do when they visit Masada, an ancient fortress in the Judean desert."/>
    <x v="9"/>
    <n v="3350"/>
    <x v="0"/>
    <x v="0"/>
    <s v="USD"/>
    <n v="1309009323"/>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x v="246"/>
    <n v="764"/>
    <x v="0"/>
    <x v="0"/>
    <s v="USD"/>
    <n v="1309980790"/>
    <x v="1359"/>
    <b v="0"/>
    <n v="19"/>
    <b v="1"/>
    <s v="publishing/nonfiction"/>
    <n v="1.1575757575757575"/>
    <n v="40.210526315789473"/>
    <x v="3"/>
    <x v="9"/>
  </r>
  <r>
    <n v="1360"/>
    <s v="So Bad, It's Good! - A Book of Bad Movies"/>
    <s v="So Bad, It's Good! is a guide to finding the best films for your bad movie night."/>
    <x v="15"/>
    <n v="2598"/>
    <x v="0"/>
    <x v="0"/>
    <s v="USD"/>
    <n v="1343943420"/>
    <x v="1360"/>
    <b v="0"/>
    <n v="81"/>
    <b v="1"/>
    <s v="publishing/nonfiction"/>
    <n v="1.732"/>
    <n v="32.074074074074076"/>
    <x v="3"/>
    <x v="9"/>
  </r>
  <r>
    <n v="1361"/>
    <s v="Me, Myself &amp; I - the dark art of big wall soloing"/>
    <s v="The forbidden dark art of roped soloing, for climbers who need to know in order to make the ultimate climb come true!"/>
    <x v="12"/>
    <n v="7559"/>
    <x v="0"/>
    <x v="1"/>
    <s v="GBP"/>
    <n v="1403370772"/>
    <x v="1361"/>
    <b v="0"/>
    <n v="264"/>
    <b v="1"/>
    <s v="publishing/nonfiction"/>
    <n v="1.2598333333333334"/>
    <n v="28.632575757575758"/>
    <x v="3"/>
    <x v="9"/>
  </r>
  <r>
    <n v="1362"/>
    <s v="A Fantastic Affair: Karl Barth in America 1962â€“Research"/>
    <s v="The never-before-told story of Karl Barth's (first and only) journey to the United States in 1962."/>
    <x v="28"/>
    <n v="1091"/>
    <x v="0"/>
    <x v="0"/>
    <s v="USD"/>
    <n v="1378592731"/>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x v="48"/>
    <n v="200"/>
    <x v="0"/>
    <x v="0"/>
    <s v="USD"/>
    <n v="1455523140"/>
    <x v="1363"/>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x v="247"/>
    <n v="49830"/>
    <x v="0"/>
    <x v="8"/>
    <s v="DKK"/>
    <n v="1420648906"/>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x v="51"/>
    <n v="7520"/>
    <x v="0"/>
    <x v="0"/>
    <s v="USD"/>
    <n v="1426523752"/>
    <x v="1365"/>
    <b v="0"/>
    <n v="92"/>
    <b v="1"/>
    <s v="music/rock"/>
    <n v="1.0026666666666666"/>
    <n v="81.739130434782609"/>
    <x v="4"/>
    <x v="11"/>
  </r>
  <r>
    <n v="1366"/>
    <s v="Kick It! A Tribute to the A.K.s"/>
    <s v="A musical memorial for Alexi Petersen."/>
    <x v="51"/>
    <n v="9486.69"/>
    <x v="0"/>
    <x v="0"/>
    <s v="USD"/>
    <n v="1417049663"/>
    <x v="1366"/>
    <b v="0"/>
    <n v="147"/>
    <b v="1"/>
    <s v="music/rock"/>
    <n v="1.2648920000000001"/>
    <n v="64.535306122448986"/>
    <x v="4"/>
    <x v="11"/>
  </r>
  <r>
    <n v="1367"/>
    <s v="House of Rabbits  - &quot;Songs of Charivari&quot;"/>
    <s v="House of Rabbits are recording our full-length, debut album! Support independent music, receive great rewards!"/>
    <x v="10"/>
    <n v="5713"/>
    <x v="0"/>
    <x v="0"/>
    <s v="USD"/>
    <n v="1447463050"/>
    <x v="1367"/>
    <b v="0"/>
    <n v="90"/>
    <b v="1"/>
    <s v="music/rock"/>
    <n v="1.1426000000000001"/>
    <n v="63.477777777777774"/>
    <x v="4"/>
    <x v="11"/>
  </r>
  <r>
    <n v="1368"/>
    <s v="Saturate &quot; The Separation Effect &quot; CD"/>
    <s v="We are in the final stages of the creation of our 4th record, The Separation Effect. our most passionate record to date."/>
    <x v="10"/>
    <n v="5535"/>
    <x v="0"/>
    <x v="0"/>
    <s v="USD"/>
    <n v="1434342894"/>
    <x v="1368"/>
    <b v="0"/>
    <n v="87"/>
    <b v="1"/>
    <s v="music/rock"/>
    <n v="1.107"/>
    <n v="63.620689655172413"/>
    <x v="4"/>
    <x v="11"/>
  </r>
  <r>
    <n v="1369"/>
    <s v="FEEL BETTER: Derek Fawcett's solo, full-length debut"/>
    <s v="Fawcett's FEEL BETTER is an album of love unrequited, realized, and rued, with echoes of Petty, Springsteen, Neil Young &amp; Coldplay."/>
    <x v="248"/>
    <n v="34090.629999999997"/>
    <x v="0"/>
    <x v="0"/>
    <s v="USD"/>
    <n v="1397225746"/>
    <x v="1369"/>
    <b v="0"/>
    <n v="406"/>
    <b v="1"/>
    <s v="music/rock"/>
    <n v="1.0534805315203954"/>
    <n v="83.967068965517228"/>
    <x v="4"/>
    <x v="11"/>
  </r>
  <r>
    <n v="1370"/>
    <s v="Food On You presents Baby's First Parental Advisory"/>
    <s v="Songs about the first year of parenthood, often inappropriate for children"/>
    <x v="15"/>
    <n v="1555"/>
    <x v="0"/>
    <x v="0"/>
    <s v="USD"/>
    <n v="1381881890"/>
    <x v="1370"/>
    <b v="0"/>
    <n v="20"/>
    <b v="1"/>
    <s v="music/rock"/>
    <n v="1.0366666666666666"/>
    <n v="77.75"/>
    <x v="4"/>
    <x v="11"/>
  </r>
  <r>
    <n v="1371"/>
    <s v="The Defiant Tour Documentary with LoNero"/>
    <s v="The Defiant Tour Documentary is a never before examination of the finances of a touring band and what it takes to go on the road."/>
    <x v="249"/>
    <n v="7495"/>
    <x v="0"/>
    <x v="0"/>
    <s v="USD"/>
    <n v="1431022342"/>
    <x v="1371"/>
    <b v="0"/>
    <n v="70"/>
    <b v="1"/>
    <s v="music/rock"/>
    <n v="1.0708672667523933"/>
    <n v="107.07142857142857"/>
    <x v="4"/>
    <x v="11"/>
  </r>
  <r>
    <n v="1372"/>
    <s v="Ted Lukas &amp; the Misled new CD - &quot;FEED&quot;"/>
    <s v="Please help us raise funds to press our new CD!"/>
    <x v="2"/>
    <n v="620"/>
    <x v="0"/>
    <x v="0"/>
    <s v="USD"/>
    <n v="1342115132"/>
    <x v="1372"/>
    <b v="0"/>
    <n v="16"/>
    <b v="1"/>
    <s v="music/rock"/>
    <n v="1.24"/>
    <n v="38.75"/>
    <x v="4"/>
    <x v="11"/>
  </r>
  <r>
    <n v="1373"/>
    <s v="Broccoli Samurai: Tour Van or Bust!"/>
    <s v="Help Broccoli Samurai raise money to get a new van and continue bringing you the jams!"/>
    <x v="3"/>
    <n v="10501"/>
    <x v="0"/>
    <x v="0"/>
    <s v="USD"/>
    <n v="1483138233"/>
    <x v="1373"/>
    <b v="0"/>
    <n v="52"/>
    <b v="1"/>
    <s v="music/rock"/>
    <n v="1.0501"/>
    <n v="201.94230769230768"/>
    <x v="4"/>
    <x v="11"/>
  </r>
  <r>
    <n v="1374"/>
    <s v="Sisters of Murphyâ€™s full-length album"/>
    <s v="After two successful EPs, Sisters of Murphy is back in the studio to release our first full-length album. We want YOU to be part of it!"/>
    <x v="15"/>
    <n v="2842"/>
    <x v="0"/>
    <x v="0"/>
    <s v="USD"/>
    <n v="1458874388"/>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x v="23"/>
    <n v="6853"/>
    <x v="0"/>
    <x v="6"/>
    <s v="EUR"/>
    <n v="1484444119"/>
    <x v="1375"/>
    <b v="0"/>
    <n v="109"/>
    <b v="1"/>
    <s v="music/rock"/>
    <n v="1.7132499999999999"/>
    <n v="62.871559633027523"/>
    <x v="4"/>
    <x v="11"/>
  </r>
  <r>
    <n v="1376"/>
    <s v="Dead Pirates / HIGHMARE LP 2nd pressing"/>
    <s v="Dead Pirates are planning a second pressing of HIGHMARE LP, who wants one ?"/>
    <x v="250"/>
    <n v="9342"/>
    <x v="0"/>
    <x v="1"/>
    <s v="GBP"/>
    <n v="1480784606"/>
    <x v="1376"/>
    <b v="0"/>
    <n v="168"/>
    <b v="1"/>
    <s v="music/rock"/>
    <n v="2.5248648648648651"/>
    <n v="55.607142857142854"/>
    <x v="4"/>
    <x v="11"/>
  </r>
  <r>
    <n v="1377"/>
    <s v="Official Debut EP for Stereo Jo"/>
    <s v="Stereo Jo is set to release a 5 song EP. Your donation will directly help w/ recording, design, production, &amp; duplication. Thank You :)"/>
    <x v="46"/>
    <n v="1510"/>
    <x v="0"/>
    <x v="0"/>
    <s v="USD"/>
    <n v="1486095060"/>
    <x v="1377"/>
    <b v="0"/>
    <n v="31"/>
    <b v="1"/>
    <s v="music/rock"/>
    <n v="1.1615384615384616"/>
    <n v="48.70967741935484"/>
    <x v="4"/>
    <x v="11"/>
  </r>
  <r>
    <n v="1378"/>
    <s v="SIX BY SEVEN"/>
    <s v="A psychedelic post rock masterpiece!"/>
    <x v="13"/>
    <n v="4067"/>
    <x v="0"/>
    <x v="1"/>
    <s v="GBP"/>
    <n v="1470075210"/>
    <x v="1378"/>
    <b v="0"/>
    <n v="133"/>
    <b v="1"/>
    <s v="music/rock"/>
    <n v="2.0335000000000001"/>
    <n v="30.578947368421051"/>
    <x v="4"/>
    <x v="11"/>
  </r>
  <r>
    <n v="1379"/>
    <s v="J. Walter Makes a Record"/>
    <s v="---------The long-awaited debut full-length from Justin Ruddy--------"/>
    <x v="3"/>
    <n v="11160"/>
    <x v="0"/>
    <x v="0"/>
    <s v="USD"/>
    <n v="1433504876"/>
    <x v="1379"/>
    <b v="0"/>
    <n v="151"/>
    <b v="1"/>
    <s v="music/rock"/>
    <n v="1.1160000000000001"/>
    <n v="73.907284768211923"/>
    <x v="4"/>
    <x v="11"/>
  </r>
  <r>
    <n v="1380"/>
    <s v="BARNFEST 2015"/>
    <s v="A DIY MUSIC FESTIVAL FROM ST. LOUIS MO! Bands make their own festival, help make it legit!"/>
    <x v="251"/>
    <n v="106"/>
    <x v="0"/>
    <x v="0"/>
    <s v="USD"/>
    <n v="1433815200"/>
    <x v="1380"/>
    <b v="0"/>
    <n v="5"/>
    <b v="1"/>
    <s v="music/rock"/>
    <n v="4.24"/>
    <n v="21.2"/>
    <x v="4"/>
    <x v="11"/>
  </r>
  <r>
    <n v="1381"/>
    <s v="&quot;Me &amp; Eugene&quot; - NEW EP by Jameson and the Sordid Seeds"/>
    <s v="&quot;Me &amp; Eugene&quot; is a five song original EP blending reggae roots, rock, and soul. We canâ€™t wait for you to hear what weâ€™ve created."/>
    <x v="10"/>
    <n v="5355"/>
    <x v="0"/>
    <x v="0"/>
    <s v="USD"/>
    <n v="1482988125"/>
    <x v="1381"/>
    <b v="0"/>
    <n v="73"/>
    <b v="1"/>
    <s v="music/rock"/>
    <n v="1.071"/>
    <n v="73.356164383561648"/>
    <x v="4"/>
    <x v="11"/>
  </r>
  <r>
    <n v="1382"/>
    <s v="The Floorwalkers New Album!"/>
    <s v="We're making a new record -- independently! We've got some great new songs we're really excited to bring to you!"/>
    <x v="6"/>
    <n v="8349"/>
    <x v="0"/>
    <x v="0"/>
    <s v="USD"/>
    <n v="1367867536"/>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x v="41"/>
    <n v="4673"/>
    <x v="0"/>
    <x v="5"/>
    <s v="CAD"/>
    <n v="1482457678"/>
    <x v="1383"/>
    <b v="0"/>
    <n v="93"/>
    <b v="1"/>
    <s v="music/rock"/>
    <n v="2.124090909090909"/>
    <n v="50.247311827956992"/>
    <x v="4"/>
    <x v="11"/>
  </r>
  <r>
    <n v="1384"/>
    <s v="Manny Manriquez' new rock opera journey: Outland Warrior"/>
    <s v="Outland Warrior is my first solo musical project, featuring songs written by me and recorded at my home studio."/>
    <x v="8"/>
    <n v="4343"/>
    <x v="0"/>
    <x v="0"/>
    <s v="USD"/>
    <n v="1436117922"/>
    <x v="1384"/>
    <b v="0"/>
    <n v="63"/>
    <b v="1"/>
    <s v="music/rock"/>
    <n v="1.2408571428571429"/>
    <n v="68.936507936507937"/>
    <x v="4"/>
    <x v="11"/>
  </r>
  <r>
    <n v="1385"/>
    <s v="Chi Might Project"/>
    <s v="Musicians, singers &amp; songwriters from all over the world collaborate via YouTube in order to create an amazing album!"/>
    <x v="6"/>
    <n v="8832.49"/>
    <x v="0"/>
    <x v="12"/>
    <s v="EUR"/>
    <n v="1461931860"/>
    <x v="1385"/>
    <b v="0"/>
    <n v="134"/>
    <b v="1"/>
    <s v="music/rock"/>
    <n v="1.10406125"/>
    <n v="65.914104477611943"/>
    <x v="4"/>
    <x v="11"/>
  </r>
  <r>
    <n v="1386"/>
    <s v="MALTESE CROSS: The First Album"/>
    <s v="We are a classic hard rock/heavy metal band just trying to keep rock alive!"/>
    <x v="44"/>
    <n v="875"/>
    <x v="0"/>
    <x v="0"/>
    <s v="USD"/>
    <n v="1438183889"/>
    <x v="1386"/>
    <b v="0"/>
    <n v="14"/>
    <b v="1"/>
    <s v="music/rock"/>
    <n v="2.1875"/>
    <n v="62.5"/>
    <x v="4"/>
    <x v="11"/>
  </r>
  <r>
    <n v="1387"/>
    <s v="FAMILY BUSINESS KICKSTARTER"/>
    <s v="Less than one week to PLEDGE YOUR SUPPORT for THE FAMILY BUSINESS as the band raises funds for the next full length rock album."/>
    <x v="23"/>
    <n v="5465"/>
    <x v="0"/>
    <x v="0"/>
    <s v="USD"/>
    <n v="1433305800"/>
    <x v="1387"/>
    <b v="0"/>
    <n v="78"/>
    <b v="1"/>
    <s v="music/rock"/>
    <n v="1.36625"/>
    <n v="70.064102564102569"/>
    <x v="4"/>
    <x v="11"/>
  </r>
  <r>
    <n v="1388"/>
    <s v="Ghosts of Jupiter: The Great Bright Horses"/>
    <s v="&quot;The Great Bright Horses&quot; is finished and ready for release! Help us put on the finishing touches and share it with the universe."/>
    <x v="10"/>
    <n v="6740.37"/>
    <x v="0"/>
    <x v="0"/>
    <s v="USD"/>
    <n v="1476720840"/>
    <x v="1388"/>
    <b v="0"/>
    <n v="112"/>
    <b v="1"/>
    <s v="music/rock"/>
    <n v="1.348074"/>
    <n v="60.181874999999998"/>
    <x v="4"/>
    <x v="11"/>
  </r>
  <r>
    <n v="1389"/>
    <s v="Pre-order DANCEHALL's first record!!!"/>
    <s v="Help fund the pressing of DANCEHALL's first record by pre-ordering it in advance!!!"/>
    <x v="2"/>
    <n v="727"/>
    <x v="0"/>
    <x v="1"/>
    <s v="GBP"/>
    <n v="1471087957"/>
    <x v="1389"/>
    <b v="0"/>
    <n v="34"/>
    <b v="1"/>
    <s v="music/rock"/>
    <n v="1.454"/>
    <n v="21.382352941176471"/>
    <x v="4"/>
    <x v="11"/>
  </r>
  <r>
    <n v="1390"/>
    <s v="New Music Video/Artist Development"/>
    <s v="Breakout Artist Management will be working with us on a brand new music video and we need your help!"/>
    <x v="70"/>
    <n v="3055"/>
    <x v="0"/>
    <x v="0"/>
    <s v="USD"/>
    <n v="1430154720"/>
    <x v="1390"/>
    <b v="0"/>
    <n v="19"/>
    <b v="1"/>
    <s v="music/rock"/>
    <n v="1.0910714285714285"/>
    <n v="160.78947368421052"/>
    <x v="4"/>
    <x v="11"/>
  </r>
  <r>
    <n v="1391"/>
    <s v="Rules and Regulations"/>
    <s v="With the money donated through this project we intend on investing in sound equipment for live shows"/>
    <x v="2"/>
    <n v="551"/>
    <x v="0"/>
    <x v="0"/>
    <s v="USD"/>
    <n v="1440219540"/>
    <x v="1391"/>
    <b v="0"/>
    <n v="13"/>
    <b v="1"/>
    <s v="music/rock"/>
    <n v="1.1020000000000001"/>
    <n v="42.384615384615387"/>
    <x v="4"/>
    <x v="11"/>
  </r>
  <r>
    <n v="1392"/>
    <s v="Telesomniac's Debut Album"/>
    <s v="Telesomniac is a rock band from Provo, UT releasing their debut album Thirty-One Flashes in the Dark."/>
    <x v="30"/>
    <n v="2841"/>
    <x v="0"/>
    <x v="0"/>
    <s v="USD"/>
    <n v="1456976586"/>
    <x v="1392"/>
    <b v="0"/>
    <n v="104"/>
    <b v="1"/>
    <s v="music/rock"/>
    <n v="1.1364000000000001"/>
    <n v="27.317307692307693"/>
    <x v="4"/>
    <x v="11"/>
  </r>
  <r>
    <n v="1393"/>
    <s v="WolfHunt | Social Commentary Rock Project"/>
    <s v="Rock n' Roll tales of our times"/>
    <x v="3"/>
    <n v="10235"/>
    <x v="0"/>
    <x v="0"/>
    <s v="USD"/>
    <n v="1470068523"/>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x v="47"/>
    <n v="916"/>
    <x v="0"/>
    <x v="0"/>
    <s v="USD"/>
    <n v="1488337200"/>
    <x v="1394"/>
    <b v="0"/>
    <n v="17"/>
    <b v="1"/>
    <s v="music/rock"/>
    <n v="1.2213333333333334"/>
    <n v="53.882352941176471"/>
    <x v="4"/>
    <x v="11"/>
  </r>
  <r>
    <n v="1395"/>
    <s v="Quiet Oaks Full Length Album"/>
    <s v="Help Quiet Oaks record their debut album!!!"/>
    <x v="8"/>
    <n v="3916"/>
    <x v="0"/>
    <x v="0"/>
    <s v="USD"/>
    <n v="1484430481"/>
    <x v="1395"/>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x v="12"/>
    <n v="6438"/>
    <x v="0"/>
    <x v="0"/>
    <s v="USD"/>
    <n v="1423871882"/>
    <x v="1396"/>
    <b v="0"/>
    <n v="73"/>
    <b v="1"/>
    <s v="music/rock"/>
    <n v="1.073"/>
    <n v="88.191780821917803"/>
    <x v="4"/>
    <x v="11"/>
  </r>
  <r>
    <n v="1397"/>
    <s v="Halls of the Machine - All Tribal Dignitaries"/>
    <s v="HALLS OF THE MACHINE needs your support for the final production and release of their latest work titled, ALL TRIBAL DIGNITARIES."/>
    <x v="3"/>
    <n v="11385"/>
    <x v="0"/>
    <x v="0"/>
    <s v="USD"/>
    <n v="1477603140"/>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x v="85"/>
    <n v="4826"/>
    <x v="0"/>
    <x v="0"/>
    <s v="USD"/>
    <n v="1467752334"/>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x v="7"/>
    <n v="11353"/>
    <x v="0"/>
    <x v="0"/>
    <s v="USD"/>
    <n v="1412640373"/>
    <x v="1399"/>
    <b v="0"/>
    <n v="184"/>
    <b v="1"/>
    <s v="music/rock"/>
    <n v="1.2614444444444444"/>
    <n v="61.701086956521742"/>
    <x v="4"/>
    <x v="11"/>
  </r>
  <r>
    <n v="1400"/>
    <s v="Stone Kings: From Creation To Devastation"/>
    <s v="We're looking to our fans to help partially fund the new album. It's 12 tracks in length &amp; will be a musical trip like no other!"/>
    <x v="18"/>
    <n v="586"/>
    <x v="0"/>
    <x v="1"/>
    <s v="GBP"/>
    <n v="1465709400"/>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x v="30"/>
    <n v="12413"/>
    <x v="0"/>
    <x v="0"/>
    <s v="USD"/>
    <n v="1369612474"/>
    <x v="1401"/>
    <b v="0"/>
    <n v="240"/>
    <b v="1"/>
    <s v="music/rock"/>
    <n v="4.9652000000000003"/>
    <n v="51.720833333333331"/>
    <x v="4"/>
    <x v="11"/>
  </r>
  <r>
    <n v="1402"/>
    <s v="Nineteen Fifty Eight - Untitled EP"/>
    <s v="Help us fund our latest project - a 5 track EP: fast-paced, hard-hitting, female-fronted rock with catchy choruses and lyrics to match!"/>
    <x v="30"/>
    <n v="2729"/>
    <x v="0"/>
    <x v="1"/>
    <s v="GBP"/>
    <n v="1430439411"/>
    <x v="1402"/>
    <b v="0"/>
    <n v="113"/>
    <b v="1"/>
    <s v="music/rock"/>
    <n v="1.0915999999999999"/>
    <n v="24.150442477876105"/>
    <x v="4"/>
    <x v="11"/>
  </r>
  <r>
    <n v="1403"/>
    <s v="Gregorian Rock"/>
    <s v="Gregorian Rock merges Gregorian chant with modern music. It is serene, yet pummeling. It's not for everyone, but it might be for you."/>
    <x v="23"/>
    <n v="4103"/>
    <x v="0"/>
    <x v="0"/>
    <s v="USD"/>
    <n v="1374802235"/>
    <x v="1403"/>
    <b v="0"/>
    <n v="66"/>
    <b v="1"/>
    <s v="music/rock"/>
    <n v="1.0257499999999999"/>
    <n v="62.166666666666664"/>
    <x v="4"/>
    <x v="11"/>
  </r>
  <r>
    <n v="1404"/>
    <s v="3 Men and a Book"/>
    <s v="Translation &amp; publication of possibly the most famous piece of English literature - Act II Scene II of Romeo and Juliet into txt-speak."/>
    <x v="107"/>
    <n v="241"/>
    <x v="2"/>
    <x v="1"/>
    <s v="GBP"/>
    <n v="1424607285"/>
    <x v="1404"/>
    <b v="1"/>
    <n v="5"/>
    <b v="0"/>
    <s v="publishing/translations"/>
    <n v="1.6620689655172414E-2"/>
    <n v="48.2"/>
    <x v="3"/>
    <x v="22"/>
  </r>
  <r>
    <n v="1405"/>
    <s v="The Bible translated into Emoticons"/>
    <s v="Will more people read the Bible if it were translated into Emoticons?"/>
    <x v="31"/>
    <n v="105"/>
    <x v="2"/>
    <x v="0"/>
    <s v="USD"/>
    <n v="1417195201"/>
    <x v="1405"/>
    <b v="1"/>
    <n v="17"/>
    <b v="0"/>
    <s v="publishing/translations"/>
    <n v="4.1999999999999997E-3"/>
    <n v="6.1764705882352944"/>
    <x v="3"/>
    <x v="22"/>
  </r>
  <r>
    <n v="1406"/>
    <s v="Man Down! Translation project"/>
    <s v="The White coat and the battle dress uniform"/>
    <x v="14"/>
    <n v="15"/>
    <x v="2"/>
    <x v="13"/>
    <s v="EUR"/>
    <n v="1449914400"/>
    <x v="1406"/>
    <b v="0"/>
    <n v="3"/>
    <b v="0"/>
    <s v="publishing/translations"/>
    <n v="1.25E-3"/>
    <n v="5"/>
    <x v="3"/>
    <x v="22"/>
  </r>
  <r>
    <n v="1407"/>
    <s v="My life, My travel, My past - time to share"/>
    <s v="I traveled, I took pictures, I met people, I ate. Then I wrote a travel journal that needs editing, translation, and publishing."/>
    <x v="9"/>
    <n v="15"/>
    <x v="2"/>
    <x v="0"/>
    <s v="USD"/>
    <n v="1407847978"/>
    <x v="1407"/>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x v="28"/>
    <n v="72"/>
    <x v="2"/>
    <x v="1"/>
    <s v="GBP"/>
    <n v="1447451756"/>
    <x v="1408"/>
    <b v="0"/>
    <n v="6"/>
    <b v="0"/>
    <s v="publishing/translations"/>
    <n v="7.1999999999999995E-2"/>
    <n v="12"/>
    <x v="3"/>
    <x v="22"/>
  </r>
  <r>
    <n v="1409"/>
    <s v="Modern Literal Torah Translation: Genesis"/>
    <s v="Modern Literal Translation of the 1st Book of the Torah in English and Russian with sub-linear and interlinear layout."/>
    <x v="23"/>
    <n v="0"/>
    <x v="2"/>
    <x v="0"/>
    <s v="USD"/>
    <n v="1420085535"/>
    <x v="1409"/>
    <b v="0"/>
    <n v="0"/>
    <b v="0"/>
    <s v="publishing/translations"/>
    <n v="0"/>
    <e v="#DIV/0!"/>
    <x v="3"/>
    <x v="22"/>
  </r>
  <r>
    <n v="1410"/>
    <s v="Existence Space and Office (English translation)"/>
    <s v="Let's translate this book! A fundamental guide to existential workspaces: how to recover efficiency generating environmental well-being"/>
    <x v="12"/>
    <n v="1"/>
    <x v="2"/>
    <x v="13"/>
    <s v="EUR"/>
    <n v="1464939520"/>
    <x v="141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x v="9"/>
    <n v="7"/>
    <x v="2"/>
    <x v="1"/>
    <s v="GBP"/>
    <n v="1423185900"/>
    <x v="1411"/>
    <b v="0"/>
    <n v="3"/>
    <b v="0"/>
    <s v="publishing/translations"/>
    <n v="2.3333333333333335E-3"/>
    <n v="2.3333333333333335"/>
    <x v="3"/>
    <x v="22"/>
  </r>
  <r>
    <n v="1412"/>
    <s v="For overseas shogi fans! Shogi novel translation project"/>
    <s v="â€œClimbing Silver!â€- An English translation of the Young Adult Shogi novella"/>
    <x v="39"/>
    <n v="320"/>
    <x v="2"/>
    <x v="0"/>
    <s v="USD"/>
    <n v="1417656699"/>
    <x v="1412"/>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x v="13"/>
    <n v="100"/>
    <x v="2"/>
    <x v="13"/>
    <s v="EUR"/>
    <n v="1455964170"/>
    <x v="1413"/>
    <b v="0"/>
    <n v="1"/>
    <b v="0"/>
    <s v="publishing/translations"/>
    <n v="0.05"/>
    <n v="100"/>
    <x v="3"/>
    <x v="22"/>
  </r>
  <r>
    <n v="1414"/>
    <s v="Database of Interlinear Greek Words"/>
    <s v="Create an open source &quot;interlinear&quot; translation fo the Greek New Testament in re-publishable and open source database format."/>
    <x v="2"/>
    <n v="1"/>
    <x v="2"/>
    <x v="0"/>
    <s v="USD"/>
    <n v="1483423467"/>
    <x v="1414"/>
    <b v="0"/>
    <n v="1"/>
    <b v="0"/>
    <s v="publishing/translations"/>
    <n v="2E-3"/>
    <n v="1"/>
    <x v="3"/>
    <x v="22"/>
  </r>
  <r>
    <n v="1415"/>
    <s v="The Complete Homilies of Blessed Oscar Romero: Volume 2"/>
    <s v="This is a Series of 6 Books on Blessed Oscar A. Romero`s Writings. This Project will help to pay the translation costs of Volume 2."/>
    <x v="85"/>
    <n v="800"/>
    <x v="2"/>
    <x v="0"/>
    <s v="USD"/>
    <n v="1439741591"/>
    <x v="1415"/>
    <b v="0"/>
    <n v="9"/>
    <b v="0"/>
    <s v="publishing/translations"/>
    <n v="0.18181818181818182"/>
    <n v="88.888888888888886"/>
    <x v="3"/>
    <x v="22"/>
  </r>
  <r>
    <n v="1416"/>
    <s v="Glenn's  little book of  quotes"/>
    <s v="glenn's  book of quotes is designed to give the readers a thought for the day , lighten the mood  and put a smile  on their faces."/>
    <x v="63"/>
    <n v="0"/>
    <x v="2"/>
    <x v="0"/>
    <s v="USD"/>
    <n v="1448147619"/>
    <x v="1416"/>
    <b v="0"/>
    <n v="0"/>
    <b v="0"/>
    <s v="publishing/translations"/>
    <n v="0"/>
    <e v="#DIV/0!"/>
    <x v="3"/>
    <x v="22"/>
  </r>
  <r>
    <n v="1417"/>
    <s v="Digitizing 8 Rare Siddha Yoga Books"/>
    <s v="Digitization of 8 rare Siddha Yoga books written by a Yogi - coming in the lineage of Sri Sri Sri Sadhasiva Brahmendra himself!"/>
    <x v="37"/>
    <n v="55"/>
    <x v="2"/>
    <x v="0"/>
    <s v="USD"/>
    <n v="1442315460"/>
    <x v="1417"/>
    <b v="0"/>
    <n v="2"/>
    <b v="0"/>
    <s v="publishing/translations"/>
    <n v="1.2222222222222223E-2"/>
    <n v="27.5"/>
    <x v="3"/>
    <x v="22"/>
  </r>
  <r>
    <n v="1418"/>
    <s v="Realidades del Hombre"/>
    <s v="Â¿Y si hubiera una camino intermedio entre ciencia y religion?_x000a_Descubre la respuesta ayudando a publicar y traducir este libro."/>
    <x v="9"/>
    <n v="6"/>
    <x v="2"/>
    <x v="3"/>
    <s v="EUR"/>
    <n v="1456397834"/>
    <x v="1418"/>
    <b v="0"/>
    <n v="1"/>
    <b v="0"/>
    <s v="publishing/translations"/>
    <n v="2E-3"/>
    <n v="6"/>
    <x v="3"/>
    <x v="22"/>
  </r>
  <r>
    <n v="1419"/>
    <s v="Book Tour &quot;Words of Fire! Women Loving Women in Latin Amer&quot;"/>
    <s v="Argentinian Author Seeks to Tour America to Educate on Womenâ€™s Sexuality in Latin America / Autora Argentina Busca Gira en EEUU"/>
    <x v="84"/>
    <n v="445"/>
    <x v="2"/>
    <x v="0"/>
    <s v="USD"/>
    <n v="1476010619"/>
    <x v="1419"/>
    <b v="0"/>
    <n v="10"/>
    <b v="0"/>
    <s v="publishing/translations"/>
    <n v="7.0634920634920634E-2"/>
    <n v="44.5"/>
    <x v="3"/>
    <x v="22"/>
  </r>
  <r>
    <n v="1420"/>
    <s v="Shakespeare in the Hood - Romeo and Juliet"/>
    <s v="Help me butcher Shakespeare in a satirical fashion."/>
    <x v="252"/>
    <n v="3"/>
    <x v="2"/>
    <x v="0"/>
    <s v="USD"/>
    <n v="1467129686"/>
    <x v="1420"/>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x v="61"/>
    <n v="200"/>
    <x v="2"/>
    <x v="11"/>
    <s v="SEK"/>
    <n v="1423432709"/>
    <x v="1421"/>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x v="31"/>
    <n v="26"/>
    <x v="2"/>
    <x v="4"/>
    <s v="NZD"/>
    <n v="1474436704"/>
    <x v="1422"/>
    <b v="0"/>
    <n v="2"/>
    <b v="0"/>
    <s v="publishing/translations"/>
    <n v="1.0399999999999999E-3"/>
    <n v="13"/>
    <x v="3"/>
    <x v="22"/>
  </r>
  <r>
    <n v="1423"/>
    <s v="Progressive King James Version New Testament"/>
    <s v="Help fund me to destroy the monopoly Rupert Murdoch has over the publication of modern bibles. I have a new one to rival the NKJV."/>
    <x v="11"/>
    <n v="100"/>
    <x v="2"/>
    <x v="2"/>
    <s v="AUD"/>
    <n v="1451637531"/>
    <x v="1423"/>
    <b v="0"/>
    <n v="1"/>
    <b v="0"/>
    <s v="publishing/translations"/>
    <n v="3.3333333333333335E-3"/>
    <n v="100"/>
    <x v="3"/>
    <x v="22"/>
  </r>
  <r>
    <n v="1424"/>
    <s v="Subway Mantras"/>
    <s v="A short book of practical mantras that can be used every day of the week. Mantras are cogwheels of universal engines."/>
    <x v="51"/>
    <n v="1527"/>
    <x v="2"/>
    <x v="0"/>
    <s v="USD"/>
    <n v="1479233602"/>
    <x v="1424"/>
    <b v="0"/>
    <n v="14"/>
    <b v="0"/>
    <s v="publishing/translations"/>
    <n v="0.2036"/>
    <n v="109.07142857142857"/>
    <x v="3"/>
    <x v="22"/>
  </r>
  <r>
    <n v="1425"/>
    <s v="Hello!(Sawadee).&quot;.America&quot;   BOOK"/>
    <s v="Translation  Thai language to English and other languages of the story (written by me) about&quot; Promote Travel &amp; Business in America&quot;"/>
    <x v="93"/>
    <n v="0"/>
    <x v="2"/>
    <x v="0"/>
    <s v="USD"/>
    <n v="1430276959"/>
    <x v="1425"/>
    <b v="0"/>
    <n v="0"/>
    <b v="0"/>
    <s v="publishing/translations"/>
    <n v="0"/>
    <e v="#DIV/0!"/>
    <x v="3"/>
    <x v="22"/>
  </r>
  <r>
    <n v="1426"/>
    <s v="Die Welt der Haie in Englisch (The World of Sharks)"/>
    <s v="The World of Sharks is an interactive eBook for the iPad and Mac. It shall be translated into english to make it available worldwide."/>
    <x v="28"/>
    <n v="0"/>
    <x v="2"/>
    <x v="12"/>
    <s v="EUR"/>
    <n v="1440408120"/>
    <x v="1426"/>
    <b v="0"/>
    <n v="0"/>
    <b v="0"/>
    <s v="publishing/translations"/>
    <n v="0"/>
    <e v="#DIV/0!"/>
    <x v="3"/>
    <x v="22"/>
  </r>
  <r>
    <n v="1427"/>
    <s v="WHAT CAN I DO?..."/>
    <s v="The book with advices that can save many lives._x000a_You will find here many case studies, extreme situations and solutions."/>
    <x v="10"/>
    <n v="419"/>
    <x v="2"/>
    <x v="12"/>
    <s v="EUR"/>
    <n v="1474230385"/>
    <x v="1427"/>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x v="28"/>
    <n v="45"/>
    <x v="2"/>
    <x v="3"/>
    <s v="EUR"/>
    <n v="1459584417"/>
    <x v="1428"/>
    <b v="0"/>
    <n v="3"/>
    <b v="0"/>
    <s v="publishing/translations"/>
    <n v="4.4999999999999998E-2"/>
    <n v="15"/>
    <x v="3"/>
    <x v="22"/>
  </r>
  <r>
    <n v="1429"/>
    <s v="10 P.M."/>
    <s v="A guy in his 30's tries to live his &quot;American Dream&quot;, but quickly it turns into a nightmare. (A Novel)"/>
    <x v="3"/>
    <n v="0"/>
    <x v="2"/>
    <x v="0"/>
    <s v="USD"/>
    <n v="1428629242"/>
    <x v="1429"/>
    <b v="0"/>
    <n v="0"/>
    <b v="0"/>
    <s v="publishing/translations"/>
    <n v="0"/>
    <e v="#DIV/0!"/>
    <x v="3"/>
    <x v="22"/>
  </r>
  <r>
    <n v="1430"/>
    <s v="Esoteric Project Management"/>
    <s v="Profesional translation and publishing of the book on unique synthesis of project management and meditation"/>
    <x v="10"/>
    <n v="403"/>
    <x v="2"/>
    <x v="0"/>
    <s v="USD"/>
    <n v="1419017488"/>
    <x v="1430"/>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x v="73"/>
    <n v="5431"/>
    <x v="2"/>
    <x v="0"/>
    <s v="USD"/>
    <n v="1448517816"/>
    <x v="1431"/>
    <b v="0"/>
    <n v="47"/>
    <b v="0"/>
    <s v="publishing/translations"/>
    <n v="0.31947058823529412"/>
    <n v="115.55319148936171"/>
    <x v="3"/>
    <x v="22"/>
  </r>
  <r>
    <n v="1432"/>
    <s v="The Holy Bib-el"/>
    <s v="THE HOLY BIB-EL Translated By Leon Cook. The Creation: CHAPTER 1.  1* In the beginning Gods created The Heavens and The Planet Earth."/>
    <x v="79"/>
    <n v="0"/>
    <x v="2"/>
    <x v="0"/>
    <s v="USD"/>
    <n v="1437417828"/>
    <x v="1432"/>
    <b v="0"/>
    <n v="0"/>
    <b v="0"/>
    <s v="publishing/translations"/>
    <n v="0"/>
    <e v="#DIV/0!"/>
    <x v="3"/>
    <x v="22"/>
  </r>
  <r>
    <n v="1433"/>
    <s v="The Gayatri Mantra for Jhansi, India"/>
    <s v="Publish my book on the Gayatri Mantra in English for the benefit of the readers and the children at the orphanage in Jhansi, India"/>
    <x v="14"/>
    <n v="805"/>
    <x v="2"/>
    <x v="13"/>
    <s v="EUR"/>
    <n v="1481367600"/>
    <x v="1433"/>
    <b v="0"/>
    <n v="10"/>
    <b v="0"/>
    <s v="publishing/translations"/>
    <n v="6.7083333333333328E-2"/>
    <n v="80.5"/>
    <x v="3"/>
    <x v="22"/>
  </r>
  <r>
    <n v="1434"/>
    <s v="Translation of 'SOCIALCAPITALISM' (2014)"/>
    <s v="Interest from abroad to publish my book SOCIALCAPITALISM. Need translation to English master. Help appreciated."/>
    <x v="253"/>
    <n v="8190"/>
    <x v="2"/>
    <x v="8"/>
    <s v="DKK"/>
    <n v="1433775600"/>
    <x v="1434"/>
    <b v="0"/>
    <n v="11"/>
    <b v="0"/>
    <s v="publishing/translations"/>
    <n v="9.987804878048781E-2"/>
    <n v="744.5454545454545"/>
    <x v="3"/>
    <x v="22"/>
  </r>
  <r>
    <n v="1435"/>
    <s v="Trilogy of Crystals, book 1, translation"/>
    <s v="English translation of the first book from a sword and sorcery Fantasy trilogy, by Paolo Parente"/>
    <x v="36"/>
    <n v="15"/>
    <x v="2"/>
    <x v="13"/>
    <s v="EUR"/>
    <n v="1444589020"/>
    <x v="1435"/>
    <b v="0"/>
    <n v="2"/>
    <b v="0"/>
    <s v="publishing/translations"/>
    <n v="1E-3"/>
    <n v="7.5"/>
    <x v="3"/>
    <x v="22"/>
  </r>
  <r>
    <n v="1436"/>
    <s v="Translation of an interactive eLearning-website for surgery"/>
    <s v="Help us to get www.mySurgery.de, an interactive eLearning-Website for general and visceral surgery, translated to english language."/>
    <x v="3"/>
    <n v="77"/>
    <x v="2"/>
    <x v="12"/>
    <s v="EUR"/>
    <n v="1456043057"/>
    <x v="1436"/>
    <b v="0"/>
    <n v="2"/>
    <b v="0"/>
    <s v="publishing/translations"/>
    <n v="7.7000000000000002E-3"/>
    <n v="38.5"/>
    <x v="3"/>
    <x v="22"/>
  </r>
  <r>
    <n v="1437"/>
    <s v="THE BACHELOR KNOWS NO BORDERS"/>
    <s v="Introducing A True Story That Bridges Borders: Join Us As We Translate THE BACHELOR CHAPTERS: A THINKING WOMAN'S ROMANCE Into Spanish!"/>
    <x v="9"/>
    <n v="807"/>
    <x v="2"/>
    <x v="0"/>
    <s v="USD"/>
    <n v="1405227540"/>
    <x v="1437"/>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x v="22"/>
    <n v="600"/>
    <x v="2"/>
    <x v="8"/>
    <s v="DKK"/>
    <n v="1461765300"/>
    <x v="1438"/>
    <b v="0"/>
    <n v="8"/>
    <b v="0"/>
    <s v="publishing/translations"/>
    <n v="0.03"/>
    <n v="75"/>
    <x v="3"/>
    <x v="22"/>
  </r>
  <r>
    <n v="1439"/>
    <s v="Watermark the truth beneath the surface - Translate"/>
    <s v="My English  novel has received excellent reviews. To address the great interest from Germany I want to translate it into German."/>
    <x v="254"/>
    <n v="180"/>
    <x v="2"/>
    <x v="5"/>
    <s v="CAD"/>
    <n v="1425758101"/>
    <x v="1439"/>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x v="93"/>
    <n v="1"/>
    <x v="2"/>
    <x v="13"/>
    <s v="EUR"/>
    <n v="1464285463"/>
    <x v="1440"/>
    <b v="0"/>
    <n v="1"/>
    <b v="0"/>
    <s v="publishing/translations"/>
    <n v="7.6923076923076926E-5"/>
    <n v="1"/>
    <x v="3"/>
    <x v="22"/>
  </r>
  <r>
    <n v="1441"/>
    <s v="Sikh Police: Guru Granth Sahib Project"/>
    <s v="Guru Granth Sahib; User Friendly. A book which captures the essence of the Guru Granth Sahib in modern English and also made digital."/>
    <x v="237"/>
    <n v="2020"/>
    <x v="2"/>
    <x v="1"/>
    <s v="GBP"/>
    <n v="1441995769"/>
    <x v="1441"/>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x v="15"/>
    <n v="0"/>
    <x v="2"/>
    <x v="0"/>
    <s v="USD"/>
    <n v="1464190158"/>
    <x v="1442"/>
    <b v="0"/>
    <n v="0"/>
    <b v="0"/>
    <s v="publishing/translations"/>
    <n v="0"/>
    <e v="#DIV/0!"/>
    <x v="3"/>
    <x v="22"/>
  </r>
  <r>
    <n v="1443"/>
    <s v="Translate my Saga Fantasy : Icarus Ã  l'Ã©cole des dieux"/>
    <s v="Hello everyone !_x000a_I need your help for translate my saga Fantasy : Icarus at the school of the gods - Book 1&quot;."/>
    <x v="93"/>
    <n v="0"/>
    <x v="2"/>
    <x v="6"/>
    <s v="EUR"/>
    <n v="1483395209"/>
    <x v="1443"/>
    <b v="0"/>
    <n v="0"/>
    <b v="0"/>
    <s v="publishing/translations"/>
    <n v="0"/>
    <e v="#DIV/0!"/>
    <x v="3"/>
    <x v="22"/>
  </r>
  <r>
    <n v="1444"/>
    <s v="Expand the MillionairesLetter in the US Market!"/>
    <s v="We as a successfull german stock market newsletter publisher want expand in the US market!"/>
    <x v="255"/>
    <n v="0"/>
    <x v="2"/>
    <x v="12"/>
    <s v="EUR"/>
    <n v="1442091462"/>
    <x v="1444"/>
    <b v="0"/>
    <n v="0"/>
    <b v="0"/>
    <s v="publishing/translations"/>
    <n v="0"/>
    <e v="#DIV/0!"/>
    <x v="3"/>
    <x v="22"/>
  </r>
  <r>
    <n v="1445"/>
    <s v="Finnegans Wake von James Joyce - deutsche Ãœbersetzung"/>
    <s v="Erstellung einer deutschen Ãœbersetzung ( Lesbarmachung ) des Buches Finnegans Wake von James Joyce. Die Umsetzung erfolgt 1 zu 1."/>
    <x v="64"/>
    <n v="0"/>
    <x v="2"/>
    <x v="12"/>
    <s v="EUR"/>
    <n v="1434286855"/>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x v="42"/>
    <n v="0"/>
    <x v="2"/>
    <x v="13"/>
    <s v="EUR"/>
    <n v="1461235478"/>
    <x v="1446"/>
    <b v="0"/>
    <n v="0"/>
    <b v="0"/>
    <s v="publishing/translations"/>
    <n v="0"/>
    <e v="#DIV/0!"/>
    <x v="3"/>
    <x v="22"/>
  </r>
  <r>
    <n v="1447"/>
    <s v="Indian Language Dictionary"/>
    <s v="I'm creating a dictionary of multiple Indian languages."/>
    <x v="69"/>
    <n v="75"/>
    <x v="2"/>
    <x v="0"/>
    <s v="USD"/>
    <n v="1467999134"/>
    <x v="1447"/>
    <b v="0"/>
    <n v="3"/>
    <b v="0"/>
    <s v="publishing/translations"/>
    <n v="1.4999999999999999E-4"/>
    <n v="25"/>
    <x v="3"/>
    <x v="22"/>
  </r>
  <r>
    <n v="1448"/>
    <s v="Focus on changing your situation"/>
    <s v="For people in schools to the retired._x000a_Aim is to get in to schools,gyms,work places and to travel all over the world doing talks on it."/>
    <x v="61"/>
    <n v="0"/>
    <x v="2"/>
    <x v="2"/>
    <s v="AUD"/>
    <n v="1432272300"/>
    <x v="1448"/>
    <b v="0"/>
    <n v="0"/>
    <b v="0"/>
    <s v="publishing/translations"/>
    <n v="0"/>
    <e v="#DIV/0!"/>
    <x v="3"/>
    <x v="22"/>
  </r>
  <r>
    <n v="1449"/>
    <s v="MamaCheng's International Shopping Concierge Services"/>
    <s v="Calling out Backers throughout the world. We are here to provide an intermediate channel to offer U.S. products worldwide. PLEASE READ!"/>
    <x v="129"/>
    <n v="0"/>
    <x v="2"/>
    <x v="0"/>
    <s v="USD"/>
    <n v="1431286105"/>
    <x v="1449"/>
    <b v="0"/>
    <n v="0"/>
    <b v="0"/>
    <s v="publishing/translations"/>
    <n v="0"/>
    <e v="#DIV/0!"/>
    <x v="3"/>
    <x v="22"/>
  </r>
  <r>
    <n v="1450"/>
    <s v="The Art of the Dill"/>
    <s v="A book of pickle recipes narrated by a mama grizzly speaking in incomplete and run-on sentences and her orangutan friend. #Artofthedill"/>
    <x v="57"/>
    <n v="1"/>
    <x v="2"/>
    <x v="0"/>
    <s v="USD"/>
    <n v="1455941197"/>
    <x v="1450"/>
    <b v="0"/>
    <n v="1"/>
    <b v="0"/>
    <s v="publishing/translations"/>
    <n v="1.0000000000000001E-5"/>
    <n v="1"/>
    <x v="3"/>
    <x v="22"/>
  </r>
  <r>
    <n v="1451"/>
    <s v="Modern Literal Torah Translation (Canceled)"/>
    <s v="Modern Literal Translation of the Torah in English and Russian with sub-linear and interlinear layout."/>
    <x v="256"/>
    <n v="2"/>
    <x v="1"/>
    <x v="0"/>
    <s v="USD"/>
    <n v="1416355259"/>
    <x v="1451"/>
    <b v="0"/>
    <n v="2"/>
    <b v="0"/>
    <s v="publishing/translations"/>
    <n v="1.0554089709762533E-4"/>
    <n v="1"/>
    <x v="3"/>
    <x v="22"/>
  </r>
  <r>
    <n v="1452"/>
    <s v="The Judo Preservation Project (Canceled)"/>
    <s v="I am gathering rare, out-of-print Judo books for preservation, translation and sharing."/>
    <x v="32"/>
    <n v="0"/>
    <x v="1"/>
    <x v="0"/>
    <s v="USD"/>
    <n v="1406566363"/>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x v="31"/>
    <n v="0"/>
    <x v="1"/>
    <x v="6"/>
    <s v="EUR"/>
    <n v="1492270947"/>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x v="257"/>
    <n v="15"/>
    <x v="1"/>
    <x v="3"/>
    <s v="EUR"/>
    <n v="1461535140"/>
    <x v="1454"/>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x v="36"/>
    <n v="1575"/>
    <x v="1"/>
    <x v="0"/>
    <s v="USD"/>
    <n v="1409924340"/>
    <x v="1455"/>
    <b v="0"/>
    <n v="7"/>
    <b v="0"/>
    <s v="publishing/translations"/>
    <n v="0.105"/>
    <n v="225"/>
    <x v="3"/>
    <x v="22"/>
  </r>
  <r>
    <n v="1456"/>
    <s v="Sometimes you don't need love (Canceled)"/>
    <s v="English Version of my auto-published novel"/>
    <x v="10"/>
    <n v="145"/>
    <x v="1"/>
    <x v="13"/>
    <s v="EUR"/>
    <n v="1483459365"/>
    <x v="1456"/>
    <b v="0"/>
    <n v="3"/>
    <b v="0"/>
    <s v="publishing/translations"/>
    <n v="2.9000000000000001E-2"/>
    <n v="48.333333333333336"/>
    <x v="3"/>
    <x v="22"/>
  </r>
  <r>
    <n v="1457"/>
    <s v="Hey! I&quot;m not invisable, I am Just Old (Canceled)"/>
    <s v="Age is more than just a number, I hope your younger than you feel."/>
    <x v="12"/>
    <n v="0"/>
    <x v="1"/>
    <x v="0"/>
    <s v="USD"/>
    <n v="1447281044"/>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x v="10"/>
    <n v="0"/>
    <x v="1"/>
    <x v="0"/>
    <s v="USD"/>
    <n v="1407729600"/>
    <x v="1458"/>
    <b v="0"/>
    <n v="0"/>
    <b v="0"/>
    <s v="publishing/translations"/>
    <n v="0"/>
    <e v="#DIV/0!"/>
    <x v="3"/>
    <x v="22"/>
  </r>
  <r>
    <n v="1459"/>
    <s v="Like all the others (Canceled)"/>
    <s v="What if you suddenly found out, that your life wasnÂ´t the life you thought you had? What if you were like all the others!"/>
    <x v="258"/>
    <n v="0"/>
    <x v="1"/>
    <x v="8"/>
    <s v="DKK"/>
    <n v="1449077100"/>
    <x v="1459"/>
    <b v="0"/>
    <n v="0"/>
    <b v="0"/>
    <s v="publishing/translations"/>
    <n v="0"/>
    <e v="#DIV/0!"/>
    <x v="3"/>
    <x v="22"/>
  </r>
  <r>
    <n v="1460"/>
    <s v="KJV2015 (Canceled)"/>
    <s v="KJV2015 Easier to understand for our kids and family not leaving out one verse or changing a meaning one bit."/>
    <x v="259"/>
    <n v="0"/>
    <x v="1"/>
    <x v="0"/>
    <s v="USD"/>
    <n v="1417391100"/>
    <x v="1460"/>
    <b v="0"/>
    <n v="0"/>
    <b v="0"/>
    <s v="publishing/translations"/>
    <n v="0"/>
    <e v="#DIV/0!"/>
    <x v="3"/>
    <x v="22"/>
  </r>
  <r>
    <n v="1461"/>
    <s v="Relatively Prime Series 2"/>
    <s v="Series 2 of Relatively Prime, a podcast of stories from the Mathematical Domain"/>
    <x v="36"/>
    <n v="15186.69"/>
    <x v="0"/>
    <x v="0"/>
    <s v="USD"/>
    <n v="1413849600"/>
    <x v="1461"/>
    <b v="1"/>
    <n v="340"/>
    <b v="1"/>
    <s v="publishing/radio &amp; podcasts"/>
    <n v="1.012446"/>
    <n v="44.66673529411765"/>
    <x v="3"/>
    <x v="23"/>
  </r>
  <r>
    <n v="1462"/>
    <s v="Unbound: Fiction on the Radio"/>
    <s v="A new radio show focused on short fiction produced by Louisville Public Media"/>
    <x v="23"/>
    <n v="4340.7"/>
    <x v="0"/>
    <x v="0"/>
    <s v="USD"/>
    <n v="1365609271"/>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x v="20"/>
    <n v="886"/>
    <x v="0"/>
    <x v="0"/>
    <s v="USD"/>
    <n v="1365367938"/>
    <x v="1463"/>
    <b v="1"/>
    <n v="25"/>
    <b v="1"/>
    <s v="publishing/radio &amp; podcasts"/>
    <n v="1.4766666666666666"/>
    <n v="35.44"/>
    <x v="3"/>
    <x v="23"/>
  </r>
  <r>
    <n v="1464"/>
    <s v="Science Studio"/>
    <s v="The Best Science Media on the Web"/>
    <x v="10"/>
    <n v="8160"/>
    <x v="0"/>
    <x v="0"/>
    <s v="USD"/>
    <n v="1361029958"/>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x v="11"/>
    <n v="136924.35"/>
    <x v="0"/>
    <x v="0"/>
    <s v="USD"/>
    <n v="1332385200"/>
    <x v="1465"/>
    <b v="1"/>
    <n v="2602"/>
    <b v="1"/>
    <s v="publishing/radio &amp; podcasts"/>
    <n v="4.5641449999999999"/>
    <n v="52.622732513451197"/>
    <x v="3"/>
    <x v="23"/>
  </r>
  <r>
    <n v="1466"/>
    <s v="WAYO 104.3 FM ROCHESTER, NY"/>
    <s v="WAYO needs your financial support to operate in 2016. Help keep the creativity and ideas of the Rochester community on the radio!"/>
    <x v="194"/>
    <n v="17260.37"/>
    <x v="0"/>
    <x v="0"/>
    <s v="USD"/>
    <n v="1452574800"/>
    <x v="1466"/>
    <b v="1"/>
    <n v="248"/>
    <b v="1"/>
    <s v="publishing/radio &amp; podcasts"/>
    <n v="1.0787731249999999"/>
    <n v="69.598266129032254"/>
    <x v="3"/>
    <x v="23"/>
  </r>
  <r>
    <n v="1467"/>
    <s v="Radio Ambulante"/>
    <s v="We are a new Spanish language podcast telling uniquely Latin American stories."/>
    <x v="79"/>
    <n v="46032"/>
    <x v="0"/>
    <x v="0"/>
    <s v="USD"/>
    <n v="1332699285"/>
    <x v="1467"/>
    <b v="1"/>
    <n v="600"/>
    <b v="1"/>
    <s v="publishing/radio &amp; podcasts"/>
    <n v="1.1508"/>
    <n v="76.72"/>
    <x v="3"/>
    <x v="23"/>
  </r>
  <r>
    <n v="1468"/>
    <s v="A New Season of Destination DIY"/>
    <s v="Destination DIY is a radio show &amp; podcast showcasing all kinds of creativity. Please help us make a new season of shows for your ears!"/>
    <x v="196"/>
    <n v="9725"/>
    <x v="0"/>
    <x v="0"/>
    <s v="USD"/>
    <n v="1307838049"/>
    <x v="1468"/>
    <b v="1"/>
    <n v="293"/>
    <b v="1"/>
    <s v="publishing/radio &amp; podcasts"/>
    <n v="1.0236842105263158"/>
    <n v="33.191126279863482"/>
    <x v="3"/>
    <x v="23"/>
  </r>
  <r>
    <n v="1469"/>
    <s v="The Local Global Mashup Show"/>
    <s v="Get the inside edge on the stories that connect Americans to the world -- in your ear every week."/>
    <x v="260"/>
    <n v="47978"/>
    <x v="0"/>
    <x v="0"/>
    <s v="USD"/>
    <n v="1360938109"/>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x v="15"/>
    <n v="1877"/>
    <x v="0"/>
    <x v="0"/>
    <s v="USD"/>
    <n v="1356724263"/>
    <x v="1470"/>
    <b v="1"/>
    <n v="81"/>
    <b v="1"/>
    <s v="publishing/radio &amp; podcasts"/>
    <n v="1.2513333333333334"/>
    <n v="23.172839506172838"/>
    <x v="3"/>
    <x v="23"/>
  </r>
  <r>
    <n v="1471"/>
    <s v="93.5 KNCE: True Taos Radio"/>
    <s v="Help improve the equipment, signal, and reach of 93.5 KNCE True Taos Radio, a new experiment in grassroots community media."/>
    <x v="261"/>
    <n v="33229"/>
    <x v="0"/>
    <x v="0"/>
    <s v="USD"/>
    <n v="1428620334"/>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x v="31"/>
    <n v="34676"/>
    <x v="0"/>
    <x v="0"/>
    <s v="USD"/>
    <n v="1381928503"/>
    <x v="1472"/>
    <b v="1"/>
    <n v="336"/>
    <b v="1"/>
    <s v="publishing/radio &amp; podcasts"/>
    <n v="1.3870400000000001"/>
    <n v="103.20238095238095"/>
    <x v="3"/>
    <x v="23"/>
  </r>
  <r>
    <n v="1473"/>
    <s v="ONE LOVES ONLY FORM"/>
    <s v="Public Radio Project"/>
    <x v="15"/>
    <n v="1807.74"/>
    <x v="0"/>
    <x v="0"/>
    <s v="USD"/>
    <n v="1330644639"/>
    <x v="1473"/>
    <b v="1"/>
    <n v="47"/>
    <b v="1"/>
    <s v="publishing/radio &amp; podcasts"/>
    <n v="1.20516"/>
    <n v="38.462553191489363"/>
    <x v="3"/>
    <x v="23"/>
  </r>
  <r>
    <n v="1474"/>
    <s v="Bring the Seattle Geekly podcast back!"/>
    <s v="We ended the Seattle Geekly podcast back in mid 2011, We've been thinking of bringing it back but we need help monetarily."/>
    <x v="9"/>
    <n v="3368"/>
    <x v="0"/>
    <x v="0"/>
    <s v="USD"/>
    <n v="1379093292"/>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x v="36"/>
    <n v="28300.45"/>
    <x v="0"/>
    <x v="0"/>
    <s v="USD"/>
    <n v="1419051540"/>
    <x v="1475"/>
    <b v="1"/>
    <n v="441"/>
    <b v="1"/>
    <s v="publishing/radio &amp; podcasts"/>
    <n v="1.8866966666666667"/>
    <n v="64.173356009070289"/>
    <x v="3"/>
    <x v="23"/>
  </r>
  <r>
    <n v="1476"/>
    <s v="The Comedy Button Podcast"/>
    <s v="The Comedy Button is a brand new nerd pop culture podcast with weekly video sketches."/>
    <x v="12"/>
    <n v="39693.279999999999"/>
    <x v="0"/>
    <x v="0"/>
    <s v="USD"/>
    <n v="1315616422"/>
    <x v="1476"/>
    <b v="1"/>
    <n v="916"/>
    <b v="1"/>
    <s v="publishing/radio &amp; podcasts"/>
    <n v="6.6155466666666669"/>
    <n v="43.333275109170302"/>
    <x v="3"/>
    <x v="23"/>
  </r>
  <r>
    <n v="1477"/>
    <s v="Keep Live Music on WMSE"/>
    <s v="WMSE, a community-funded radio station in Milwaukee, WI needs to replace its in-house digital studio to keep live music on the air."/>
    <x v="11"/>
    <n v="33393"/>
    <x v="0"/>
    <x v="0"/>
    <s v="USD"/>
    <n v="1324609200"/>
    <x v="1477"/>
    <b v="1"/>
    <n v="369"/>
    <b v="1"/>
    <s v="publishing/radio &amp; podcasts"/>
    <n v="1.1131"/>
    <n v="90.495934959349597"/>
    <x v="3"/>
    <x v="23"/>
  </r>
  <r>
    <n v="1478"/>
    <s v="Planet Money T-shirt"/>
    <s v="We are a team of multimedia reporters covering the global economy. We are going to make a t-shirt and tell the story of its creation."/>
    <x v="63"/>
    <n v="590807.11"/>
    <x v="0"/>
    <x v="0"/>
    <s v="USD"/>
    <n v="1368564913"/>
    <x v="1478"/>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x v="183"/>
    <n v="2198"/>
    <x v="0"/>
    <x v="0"/>
    <s v="USD"/>
    <n v="1399694340"/>
    <x v="1479"/>
    <b v="1"/>
    <n v="71"/>
    <b v="1"/>
    <s v="publishing/radio &amp; podcasts"/>
    <n v="1.37375"/>
    <n v="30.95774647887324"/>
    <x v="3"/>
    <x v="23"/>
  </r>
  <r>
    <n v="1480"/>
    <s v="The Stage at KDHX"/>
    <s v="The Stage at KDHX will be a beacon for artistic independence in the heart of the country, showcasing new artists and old favorites."/>
    <x v="63"/>
    <n v="58520.2"/>
    <x v="0"/>
    <x v="0"/>
    <s v="USD"/>
    <n v="1374858000"/>
    <x v="148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x v="10"/>
    <n v="105"/>
    <x v="2"/>
    <x v="5"/>
    <s v="CAD"/>
    <n v="1383430145"/>
    <x v="1481"/>
    <b v="0"/>
    <n v="6"/>
    <b v="0"/>
    <s v="publishing/fiction"/>
    <n v="2.1000000000000001E-2"/>
    <n v="17.5"/>
    <x v="3"/>
    <x v="10"/>
  </r>
  <r>
    <n v="1482"/>
    <s v="Black Matter: Reality is in the eyes of the beholder"/>
    <s v="Those who believe, call them Gods._x000a_Those who don't believe, call them aliens._x000a_Either way, you can't stop the war."/>
    <x v="10"/>
    <n v="5"/>
    <x v="2"/>
    <x v="0"/>
    <s v="USD"/>
    <n v="1347004260"/>
    <x v="1482"/>
    <b v="0"/>
    <n v="1"/>
    <b v="0"/>
    <s v="publishing/fiction"/>
    <n v="1E-3"/>
    <n v="5"/>
    <x v="3"/>
    <x v="10"/>
  </r>
  <r>
    <n v="1483"/>
    <s v="The Book Club Rebellion"/>
    <s v="When three social outcasts discover that Fictional characters are invading their world, they must form a team to stop this evil force."/>
    <x v="39"/>
    <n v="50"/>
    <x v="2"/>
    <x v="0"/>
    <s v="USD"/>
    <n v="1469162275"/>
    <x v="1483"/>
    <b v="0"/>
    <n v="2"/>
    <b v="0"/>
    <s v="publishing/fiction"/>
    <n v="7.1428571428571426E-3"/>
    <n v="25"/>
    <x v="3"/>
    <x v="10"/>
  </r>
  <r>
    <n v="1484"/>
    <s v="a book called filtered down thru the stars"/>
    <s v="The mussings of an old wizard"/>
    <x v="13"/>
    <n v="0"/>
    <x v="2"/>
    <x v="0"/>
    <s v="USD"/>
    <n v="1342882260"/>
    <x v="1484"/>
    <b v="0"/>
    <n v="0"/>
    <b v="0"/>
    <s v="publishing/fiction"/>
    <n v="0"/>
    <e v="#DIV/0!"/>
    <x v="3"/>
    <x v="10"/>
  </r>
  <r>
    <n v="1485"/>
    <s v="Covenant Kept - A Christian novel"/>
    <s v="Covenant Kept is a unique story that follows an ordinary woman through an extraordinary spiritual journey. Please help fund me."/>
    <x v="233"/>
    <n v="150"/>
    <x v="2"/>
    <x v="0"/>
    <s v="USD"/>
    <n v="1434827173"/>
    <x v="1485"/>
    <b v="0"/>
    <n v="3"/>
    <b v="0"/>
    <s v="publishing/fiction"/>
    <n v="2.2388059701492536E-2"/>
    <n v="50"/>
    <x v="3"/>
    <x v="10"/>
  </r>
  <r>
    <n v="1486"/>
    <s v="I Died. Yesterday by Pamela Norton Docken"/>
    <s v="Follow the intimate and intense journey of a young woman's last moments of her unexpected death and journey to the continuance of life."/>
    <x v="22"/>
    <n v="48"/>
    <x v="2"/>
    <x v="0"/>
    <s v="USD"/>
    <n v="1425009761"/>
    <x v="1486"/>
    <b v="0"/>
    <n v="3"/>
    <b v="0"/>
    <s v="publishing/fiction"/>
    <n v="2.3999999999999998E-3"/>
    <n v="16"/>
    <x v="3"/>
    <x v="10"/>
  </r>
  <r>
    <n v="1487"/>
    <s v="You Killed Me First"/>
    <s v="A lover becomes an enemy when a line has been crossed. Torn between memories and reality, his mask of sanity is slipping."/>
    <x v="3"/>
    <n v="0"/>
    <x v="2"/>
    <x v="0"/>
    <s v="USD"/>
    <n v="1470175271"/>
    <x v="1487"/>
    <b v="0"/>
    <n v="0"/>
    <b v="0"/>
    <s v="publishing/fiction"/>
    <n v="0"/>
    <e v="#DIV/0!"/>
    <x v="3"/>
    <x v="10"/>
  </r>
  <r>
    <n v="1488"/>
    <s v="Nanolution"/>
    <s v="A blockbuster sci-fi adventure. What would you do if one day your life changed to beyond the imaginable?"/>
    <x v="36"/>
    <n v="360"/>
    <x v="2"/>
    <x v="2"/>
    <s v="AUD"/>
    <n v="1388928660"/>
    <x v="1488"/>
    <b v="0"/>
    <n v="6"/>
    <b v="0"/>
    <s v="publishing/fiction"/>
    <n v="2.4E-2"/>
    <n v="60"/>
    <x v="3"/>
    <x v="10"/>
  </r>
  <r>
    <n v="1489"/>
    <s v="QUIET ENJOYMENT, a novel of two gay friends, life and AIDS"/>
    <s v="My project is a novel, QUIET ENJOYMENT. It is a funny and serious story of one friend helping another deal with AIDS."/>
    <x v="10"/>
    <n v="0"/>
    <x v="2"/>
    <x v="0"/>
    <s v="USD"/>
    <n v="1352994052"/>
    <x v="1489"/>
    <b v="0"/>
    <n v="0"/>
    <b v="0"/>
    <s v="publishing/fiction"/>
    <n v="0"/>
    <e v="#DIV/0!"/>
    <x v="3"/>
    <x v="10"/>
  </r>
  <r>
    <n v="1490"/>
    <s v="Publishing Book ll of The Merlin Chronicles Trilogy"/>
    <s v="Book ll of The Merlin Chronicles is ready to publish- just need that great cover art like Book l has: Kickstarter Book Cover Project"/>
    <x v="193"/>
    <n v="895"/>
    <x v="2"/>
    <x v="0"/>
    <s v="USD"/>
    <n v="1380720474"/>
    <x v="1490"/>
    <b v="0"/>
    <n v="19"/>
    <b v="0"/>
    <s v="publishing/fiction"/>
    <n v="0.30862068965517242"/>
    <n v="47.10526315789474"/>
    <x v="3"/>
    <x v="10"/>
  </r>
  <r>
    <n v="1491"/>
    <s v="Tales of guns, gold and a beagle in the Old West"/>
    <s v="What do you get when you take outlaws, guns, gold and and old beagle in the old west? Adventure!"/>
    <x v="38"/>
    <n v="100"/>
    <x v="2"/>
    <x v="0"/>
    <s v="USD"/>
    <n v="1424014680"/>
    <x v="1491"/>
    <b v="0"/>
    <n v="1"/>
    <b v="0"/>
    <s v="publishing/fiction"/>
    <n v="8.3333333333333329E-2"/>
    <n v="100"/>
    <x v="3"/>
    <x v="10"/>
  </r>
  <r>
    <n v="1492"/>
    <s v="The Grym Brothers Series"/>
    <s v="The Grym Brothers is a series about two brothers who are grim reapers, hunting down souls that canâ€™t or wonâ€™t move on the afterlife."/>
    <x v="23"/>
    <n v="30"/>
    <x v="2"/>
    <x v="0"/>
    <s v="USD"/>
    <n v="1308431646"/>
    <x v="1492"/>
    <b v="0"/>
    <n v="2"/>
    <b v="0"/>
    <s v="publishing/fiction"/>
    <n v="7.4999999999999997E-3"/>
    <n v="15"/>
    <x v="3"/>
    <x v="10"/>
  </r>
  <r>
    <n v="1493"/>
    <s v="The Great Grand Zeppelin Chase"/>
    <s v="Help illustrate the sequel to the bestselling _x000a_The Transylvania Flying Squad of Detectives"/>
    <x v="262"/>
    <n v="0"/>
    <x v="2"/>
    <x v="0"/>
    <s v="USD"/>
    <n v="1371415675"/>
    <x v="1493"/>
    <b v="0"/>
    <n v="0"/>
    <b v="0"/>
    <s v="publishing/fiction"/>
    <n v="0"/>
    <e v="#DIV/0!"/>
    <x v="3"/>
    <x v="10"/>
  </r>
  <r>
    <n v="1494"/>
    <s v="Six Days in September: A Civil War Novel"/>
    <s v="Help this story of the 1862 Confederate invasion of Maryland be published! It is to Sharpsburg as The Killer Angels is to Gettysburg."/>
    <x v="10"/>
    <n v="445"/>
    <x v="2"/>
    <x v="0"/>
    <s v="USD"/>
    <n v="1428075480"/>
    <x v="1494"/>
    <b v="0"/>
    <n v="11"/>
    <b v="0"/>
    <s v="publishing/fiction"/>
    <n v="8.8999999999999996E-2"/>
    <n v="40.454545454545453"/>
    <x v="3"/>
    <x v="10"/>
  </r>
  <r>
    <n v="1495"/>
    <s v="A Magical Bildungsroman with a Female Heroine"/>
    <s v="The Adventures of Penelope Hawthorne. Part One: The Spellbook of Dracone."/>
    <x v="13"/>
    <n v="0"/>
    <x v="2"/>
    <x v="0"/>
    <s v="USD"/>
    <n v="1314471431"/>
    <x v="1495"/>
    <b v="0"/>
    <n v="0"/>
    <b v="0"/>
    <s v="publishing/fiction"/>
    <n v="0"/>
    <e v="#DIV/0!"/>
    <x v="3"/>
    <x v="10"/>
  </r>
  <r>
    <n v="1496"/>
    <s v="Tainted Steel (Series 1 - 4)"/>
    <s v="Capturing the awe-inspiring magic of the likes of LoTR, Tainted Steel tells the story of one mans' struggle against Destiny."/>
    <x v="15"/>
    <n v="0"/>
    <x v="2"/>
    <x v="0"/>
    <s v="USD"/>
    <n v="1410866659"/>
    <x v="1496"/>
    <b v="0"/>
    <n v="0"/>
    <b v="0"/>
    <s v="publishing/fiction"/>
    <n v="0"/>
    <e v="#DIV/0!"/>
    <x v="3"/>
    <x v="10"/>
  </r>
  <r>
    <n v="1497"/>
    <s v="Daddy"/>
    <s v="After 25 years apart, a father and son's reunion is less magical and more explosive as the revelations come out and the gloves come off"/>
    <x v="36"/>
    <n v="1"/>
    <x v="2"/>
    <x v="0"/>
    <s v="USD"/>
    <n v="1375299780"/>
    <x v="1497"/>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x v="9"/>
    <n v="57"/>
    <x v="2"/>
    <x v="0"/>
    <s v="USD"/>
    <n v="1409787378"/>
    <x v="1498"/>
    <b v="0"/>
    <n v="3"/>
    <b v="0"/>
    <s v="publishing/fiction"/>
    <n v="1.9E-2"/>
    <n v="19"/>
    <x v="3"/>
    <x v="10"/>
  </r>
  <r>
    <n v="1499"/>
    <s v="The Second Renaissance"/>
    <s v="Coming soon, a new science fiction novel about human evolution and sorcery. In the near future, you are either forced to adapt or die"/>
    <x v="13"/>
    <n v="5"/>
    <x v="2"/>
    <x v="0"/>
    <s v="USD"/>
    <n v="1470355833"/>
    <x v="1499"/>
    <b v="0"/>
    <n v="1"/>
    <b v="0"/>
    <s v="publishing/fiction"/>
    <n v="2.5000000000000001E-3"/>
    <n v="5"/>
    <x v="3"/>
    <x v="10"/>
  </r>
  <r>
    <n v="1500"/>
    <s v="Tarnish: A Fantasy Novel by J. D. Brink"/>
    <s v="A young hero, sword play, epic tales, swamp monsters, a gang of thieves, and romance and betrayal. Forging your own destiny ain't easy."/>
    <x v="70"/>
    <n v="701"/>
    <x v="2"/>
    <x v="0"/>
    <s v="USD"/>
    <n v="1367444557"/>
    <x v="1500"/>
    <b v="0"/>
    <n v="15"/>
    <b v="0"/>
    <s v="publishing/fiction"/>
    <n v="0.25035714285714283"/>
    <n v="46.733333333333334"/>
    <x v="3"/>
    <x v="10"/>
  </r>
  <r>
    <n v="1501"/>
    <s v="This is Nowhere"/>
    <s v="A hardcover book of surf, outdoor and nature photos from the British Columbia coast."/>
    <x v="263"/>
    <n v="86492"/>
    <x v="0"/>
    <x v="5"/>
    <s v="CAD"/>
    <n v="1436364023"/>
    <x v="1501"/>
    <b v="1"/>
    <n v="885"/>
    <b v="1"/>
    <s v="photography/photobooks"/>
    <n v="1.6633076923076924"/>
    <n v="97.731073446327684"/>
    <x v="8"/>
    <x v="20"/>
  </r>
  <r>
    <n v="1502"/>
    <s v="Cosmic Surgery"/>
    <s v="Cosmic Surgery is a photo book, set in the not too distant future where the world of cosmetic surgery is about to be transformed"/>
    <x v="29"/>
    <n v="22318"/>
    <x v="0"/>
    <x v="1"/>
    <s v="GBP"/>
    <n v="1458943200"/>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x v="192"/>
    <n v="4045.93"/>
    <x v="0"/>
    <x v="18"/>
    <s v="EUR"/>
    <n v="1477210801"/>
    <x v="1503"/>
    <b v="1"/>
    <n v="71"/>
    <b v="1"/>
    <s v="photography/photobooks"/>
    <n v="1.0789146666666667"/>
    <n v="56.98492957746479"/>
    <x v="8"/>
    <x v="20"/>
  </r>
  <r>
    <n v="1504"/>
    <s v="RYU X RIO"/>
    <s v="A football photography book like no other about the 2014 World Cup in Brazil, by Ryu Voelkel."/>
    <x v="115"/>
    <n v="18066"/>
    <x v="0"/>
    <x v="1"/>
    <s v="GBP"/>
    <n v="1402389180"/>
    <x v="15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x v="194"/>
    <n v="16573"/>
    <x v="0"/>
    <x v="12"/>
    <s v="EUR"/>
    <n v="1458676860"/>
    <x v="1505"/>
    <b v="1"/>
    <n v="345"/>
    <b v="1"/>
    <s v="photography/photobooks"/>
    <n v="1.0358125"/>
    <n v="48.037681159420288"/>
    <x v="8"/>
    <x v="20"/>
  </r>
  <r>
    <n v="1506"/>
    <s v="Holden Lane High School photobook"/>
    <s v="A photographic book consisting of 36 colour photographs that explore Holden Lane High School in its final state."/>
    <x v="15"/>
    <n v="1671"/>
    <x v="0"/>
    <x v="1"/>
    <s v="GBP"/>
    <n v="1406227904"/>
    <x v="1506"/>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x v="38"/>
    <n v="2580"/>
    <x v="0"/>
    <x v="0"/>
    <s v="USD"/>
    <n v="1273911000"/>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x v="17"/>
    <n v="20491"/>
    <x v="0"/>
    <x v="0"/>
    <s v="USD"/>
    <n v="1403880281"/>
    <x v="1508"/>
    <b v="1"/>
    <n v="211"/>
    <b v="1"/>
    <s v="photography/photobooks"/>
    <n v="1.1076216216216217"/>
    <n v="97.113744075829388"/>
    <x v="8"/>
    <x v="20"/>
  </r>
  <r>
    <n v="1509"/>
    <s v="Claudius Schulze: STATE OF NATURE"/>
    <s v="A photobook about climate change, natural catastrophes, and to what extent disaster management became part of our landscape."/>
    <x v="178"/>
    <n v="21637.22"/>
    <x v="0"/>
    <x v="12"/>
    <s v="EUR"/>
    <n v="1487113140"/>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x v="194"/>
    <n v="16165.6"/>
    <x v="0"/>
    <x v="1"/>
    <s v="GBP"/>
    <n v="1405761278"/>
    <x v="1510"/>
    <b v="1"/>
    <n v="405"/>
    <b v="1"/>
    <s v="photography/photobooks"/>
    <n v="1.0103500000000001"/>
    <n v="39.91506172839506"/>
    <x v="8"/>
    <x v="20"/>
  </r>
  <r>
    <n v="1511"/>
    <s v="Hidden Mother"/>
    <s v="A book that presents an account of my daughterâ€™s adoption through an examination of 19th-century &quot;hidden mother&quot; photographs"/>
    <x v="32"/>
    <n v="15651"/>
    <x v="0"/>
    <x v="0"/>
    <s v="USD"/>
    <n v="1447858804"/>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x v="8"/>
    <n v="19557"/>
    <x v="0"/>
    <x v="0"/>
    <s v="USD"/>
    <n v="1486311939"/>
    <x v="1512"/>
    <b v="1"/>
    <n v="335"/>
    <b v="1"/>
    <s v="photography/photobooks"/>
    <n v="5.5877142857142861"/>
    <n v="58.379104477611939"/>
    <x v="8"/>
    <x v="20"/>
  </r>
  <r>
    <n v="1513"/>
    <s v="Russian Interiors"/>
    <s v="An intimate portrait of Russian women in their private spaces by late photographer Andy Rocchelli published by Cesura."/>
    <x v="6"/>
    <n v="12001.5"/>
    <x v="0"/>
    <x v="1"/>
    <s v="GBP"/>
    <n v="1405523866"/>
    <x v="1513"/>
    <b v="1"/>
    <n v="215"/>
    <b v="1"/>
    <s v="photography/photobooks"/>
    <n v="1.5001875"/>
    <n v="55.82093023255814"/>
    <x v="8"/>
    <x v="20"/>
  </r>
  <r>
    <n v="1514"/>
    <s v="Racing Age"/>
    <s v="Racing Age is a documentary photography book about masters track &amp; field athletes of retirement age and older."/>
    <x v="31"/>
    <n v="26619"/>
    <x v="0"/>
    <x v="0"/>
    <s v="USD"/>
    <n v="1443363640"/>
    <x v="1514"/>
    <b v="1"/>
    <n v="176"/>
    <b v="1"/>
    <s v="photography/photobooks"/>
    <n v="1.0647599999999999"/>
    <n v="151.24431818181819"/>
    <x v="8"/>
    <x v="20"/>
  </r>
  <r>
    <n v="1515"/>
    <s v="Eyes as Big as Plates"/>
    <s v="Eyes as Big as Plates - The book! Featuring over 50 portraits, field notes and behind the scenes stories from seniors around the world."/>
    <x v="82"/>
    <n v="471567"/>
    <x v="0"/>
    <x v="10"/>
    <s v="NOK"/>
    <n v="1458104697"/>
    <x v="1515"/>
    <b v="1"/>
    <n v="555"/>
    <b v="1"/>
    <s v="photography/photobooks"/>
    <n v="1.57189"/>
    <n v="849.67027027027029"/>
    <x v="8"/>
    <x v="20"/>
  </r>
  <r>
    <n v="1516"/>
    <s v="WELCOME HOME // a multipath photobook by Judith Stenneken"/>
    <s v="'Everything flows' - Heraclitus   // A visual poem on lifeâ€™s transitory nature, told through the lens of a contemporary nomad."/>
    <x v="73"/>
    <n v="18472"/>
    <x v="0"/>
    <x v="0"/>
    <s v="USD"/>
    <n v="1475762400"/>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x v="36"/>
    <n v="24297"/>
    <x v="0"/>
    <x v="0"/>
    <s v="USD"/>
    <n v="1417845600"/>
    <x v="1517"/>
    <b v="1"/>
    <n v="615"/>
    <b v="1"/>
    <s v="photography/photobooks"/>
    <n v="1.6197999999999999"/>
    <n v="39.507317073170732"/>
    <x v="8"/>
    <x v="20"/>
  </r>
  <r>
    <n v="1518"/>
    <s v="Amelia and the Animals: Photographs by Robin Schwartz"/>
    <s v="A photobook of Robin Schwartz's ongoing series with her daughter Amelia."/>
    <x v="36"/>
    <n v="30805"/>
    <x v="0"/>
    <x v="0"/>
    <s v="USD"/>
    <n v="1401565252"/>
    <x v="1518"/>
    <b v="1"/>
    <n v="236"/>
    <b v="1"/>
    <s v="photography/photobooks"/>
    <n v="2.0536666666666665"/>
    <n v="130.52966101694915"/>
    <x v="8"/>
    <x v="20"/>
  </r>
  <r>
    <n v="1519"/>
    <s v="Jesus Days, 1978-1983"/>
    <s v="A documentary photobook that captures the late 70s in evangelical America seen thru the eyes of a closeted and religious young man."/>
    <x v="7"/>
    <n v="9302.75"/>
    <x v="0"/>
    <x v="0"/>
    <s v="USD"/>
    <n v="1403301540"/>
    <x v="1519"/>
    <b v="1"/>
    <n v="145"/>
    <b v="1"/>
    <s v="photography/photobooks"/>
    <n v="1.033638888888889"/>
    <n v="64.156896551724131"/>
    <x v="8"/>
    <x v="20"/>
  </r>
  <r>
    <n v="1520"/>
    <s v="TULIPS"/>
    <s v="A self-published photography book by Andrew Miksys from his new series about Belarus"/>
    <x v="102"/>
    <n v="18625"/>
    <x v="0"/>
    <x v="0"/>
    <s v="USD"/>
    <n v="1418961600"/>
    <x v="1520"/>
    <b v="1"/>
    <n v="167"/>
    <b v="1"/>
    <s v="photography/photobooks"/>
    <n v="1.0347222222222223"/>
    <n v="111.52694610778443"/>
    <x v="8"/>
    <x v="20"/>
  </r>
  <r>
    <n v="1521"/>
    <s v="STREET, New York City, The 70's, 80's, 90's"/>
    <s v="STREET, a hard-bound book 9 1/2&quot;x 11&quot; 106 black and white photographs shot in New York City from 1975 through 1998."/>
    <x v="264"/>
    <n v="40055"/>
    <x v="0"/>
    <x v="0"/>
    <s v="USD"/>
    <n v="1465272091"/>
    <x v="152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x v="265"/>
    <n v="60450.1"/>
    <x v="0"/>
    <x v="0"/>
    <s v="USD"/>
    <n v="1413575739"/>
    <x v="1522"/>
    <b v="1"/>
    <n v="452"/>
    <b v="1"/>
    <s v="photography/photobooks"/>
    <n v="1.3896574712643677"/>
    <n v="133.7391592920354"/>
    <x v="8"/>
    <x v="20"/>
  </r>
  <r>
    <n v="1523"/>
    <s v="Contact by Jake Shivery"/>
    <s v="Monograph featuring PDX photographer Jake Shivery's 8x10 contact portraits; 1/2 plates and 1/2 extensive essay.  Approx. 9x12, 108 pgs."/>
    <x v="17"/>
    <n v="23096"/>
    <x v="0"/>
    <x v="0"/>
    <s v="USD"/>
    <n v="1419292800"/>
    <x v="1523"/>
    <b v="1"/>
    <n v="241"/>
    <b v="1"/>
    <s v="photography/photobooks"/>
    <n v="1.2484324324324325"/>
    <n v="95.834024896265561"/>
    <x v="8"/>
    <x v="20"/>
  </r>
  <r>
    <n v="1524"/>
    <s v="Heath - Limited Edition Split Zine - Make 100"/>
    <s v="Limited edition split zine by photographers AdeY and Kersti K. 100 signed and hand numbered copies!"/>
    <x v="9"/>
    <n v="6210"/>
    <x v="0"/>
    <x v="11"/>
    <s v="SEK"/>
    <n v="1487592090"/>
    <x v="1524"/>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x v="27"/>
    <n v="4524.1499999999996"/>
    <x v="0"/>
    <x v="0"/>
    <s v="USD"/>
    <n v="1471539138"/>
    <x v="1525"/>
    <b v="1"/>
    <n v="140"/>
    <b v="1"/>
    <s v="photography/photobooks"/>
    <n v="1.7400576923076922"/>
    <n v="32.315357142857138"/>
    <x v="8"/>
    <x v="20"/>
  </r>
  <r>
    <n v="1526"/>
    <s v="BODYSCAPES II: Theater of Life"/>
    <s v="Landscapes &amp; human bodies; striking images from Jean-Paul Bourdier. What you see is real; no digital altering; all analog photography."/>
    <x v="165"/>
    <n v="27675"/>
    <x v="0"/>
    <x v="0"/>
    <s v="USD"/>
    <n v="1453185447"/>
    <x v="1526"/>
    <b v="1"/>
    <n v="280"/>
    <b v="1"/>
    <s v="photography/photobooks"/>
    <n v="1.2032608695652174"/>
    <n v="98.839285714285708"/>
    <x v="8"/>
    <x v="20"/>
  </r>
  <r>
    <n v="1527"/>
    <s v="Island - Japan, from the view point of many"/>
    <s v="Eight creatives visited Japan. This is a unique photo-book of their separate but collected experiences."/>
    <x v="8"/>
    <n v="3865.55"/>
    <x v="0"/>
    <x v="0"/>
    <s v="USD"/>
    <n v="1489497886"/>
    <x v="1527"/>
    <b v="1"/>
    <n v="70"/>
    <b v="1"/>
    <s v="photography/photobooks"/>
    <n v="1.1044428571428573"/>
    <n v="55.222142857142863"/>
    <x v="8"/>
    <x v="20"/>
  </r>
  <r>
    <n v="1528"/>
    <s v="Don't Go Outside: Tokyo Street Photos"/>
    <s v="A book of street photos from around Shibuya that I've made between 2011-2016."/>
    <x v="9"/>
    <n v="8447"/>
    <x v="0"/>
    <x v="0"/>
    <s v="USD"/>
    <n v="1485907200"/>
    <x v="1528"/>
    <b v="1"/>
    <n v="160"/>
    <b v="1"/>
    <s v="photography/photobooks"/>
    <n v="2.8156666666666665"/>
    <n v="52.793750000000003"/>
    <x v="8"/>
    <x v="20"/>
  </r>
  <r>
    <n v="1529"/>
    <s v="&quot;(more than) dust.&quot; - a feminist photo book"/>
    <s v="An empowering photo book that transforms hurtful experiences into strength and solidarity."/>
    <x v="266"/>
    <n v="19129"/>
    <x v="0"/>
    <x v="0"/>
    <s v="USD"/>
    <n v="1426773920"/>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x v="19"/>
    <n v="47189"/>
    <x v="0"/>
    <x v="0"/>
    <s v="USD"/>
    <n v="1445624695"/>
    <x v="1530"/>
    <b v="1"/>
    <n v="874"/>
    <b v="1"/>
    <s v="photography/photobooks"/>
    <n v="1.3482571428571428"/>
    <n v="53.991990846681922"/>
    <x v="8"/>
    <x v="20"/>
  </r>
  <r>
    <n v="1531"/>
    <s v="Smell the [City of] Roses"/>
    <s v="A street level, film, photographic representation of the character of the City of Roses, from a native Portlander's honest perspective."/>
    <x v="267"/>
    <n v="4135"/>
    <x v="0"/>
    <x v="0"/>
    <s v="USD"/>
    <n v="1417402800"/>
    <x v="1531"/>
    <b v="1"/>
    <n v="73"/>
    <b v="1"/>
    <s v="photography/photobooks"/>
    <n v="1.7595744680851064"/>
    <n v="56.643835616438359"/>
    <x v="8"/>
    <x v="20"/>
  </r>
  <r>
    <n v="1532"/>
    <s v="Geiko and Maiko of Kyoto"/>
    <s v="Award winning photography celebrating the artistry of geiko and maiko and the exquisite traditions of their Kyoto communities."/>
    <x v="10"/>
    <n v="24201"/>
    <x v="0"/>
    <x v="2"/>
    <s v="AUD"/>
    <n v="1455548400"/>
    <x v="1532"/>
    <b v="1"/>
    <n v="294"/>
    <b v="1"/>
    <s v="photography/photobooks"/>
    <n v="4.8402000000000003"/>
    <n v="82.316326530612244"/>
    <x v="8"/>
    <x v="20"/>
  </r>
  <r>
    <n v="1533"/>
    <s v="The Cancer Family Book Project"/>
    <s v="This is an intimate story about a family, focusing on their love and strength in the face of mortality."/>
    <x v="101"/>
    <n v="65313"/>
    <x v="0"/>
    <x v="0"/>
    <s v="USD"/>
    <n v="1462161540"/>
    <x v="1533"/>
    <b v="1"/>
    <n v="740"/>
    <b v="1"/>
    <s v="photography/photobooks"/>
    <n v="1.4514"/>
    <n v="88.26081081081081"/>
    <x v="8"/>
    <x v="20"/>
  </r>
  <r>
    <n v="1534"/>
    <s v="The Art of Abandonment - Photo Book by Walter Arnold"/>
    <s v="The Art of Abandonment is an award winning photographic series that explores the beauty and history of our modern ruins."/>
    <x v="51"/>
    <n v="31330"/>
    <x v="0"/>
    <x v="0"/>
    <s v="USD"/>
    <n v="1441383062"/>
    <x v="1534"/>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x v="23"/>
    <n v="5297"/>
    <x v="0"/>
    <x v="0"/>
    <s v="USD"/>
    <n v="1464040800"/>
    <x v="1535"/>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x v="14"/>
    <n v="30037.01"/>
    <x v="0"/>
    <x v="0"/>
    <s v="USD"/>
    <n v="1440702910"/>
    <x v="1536"/>
    <b v="1"/>
    <n v="455"/>
    <b v="1"/>
    <s v="photography/photobooks"/>
    <n v="2.5030841666666666"/>
    <n v="66.015406593406595"/>
    <x v="8"/>
    <x v="20"/>
  </r>
  <r>
    <n v="1537"/>
    <s v="FACE TO FAITH | MOUNT KAILASH | TIBET photobook"/>
    <s v="A Photobook about one of the most fascinating places on earth -     the sacred Mount Kailash in Tibet."/>
    <x v="14"/>
    <n v="21588"/>
    <x v="0"/>
    <x v="12"/>
    <s v="EUR"/>
    <n v="1470506400"/>
    <x v="1537"/>
    <b v="1"/>
    <n v="224"/>
    <b v="1"/>
    <s v="photography/photobooks"/>
    <n v="1.7989999999999999"/>
    <n v="96.375"/>
    <x v="8"/>
    <x v="20"/>
  </r>
  <r>
    <n v="1538"/>
    <s v="US National Parks: Picturing the Little Things"/>
    <s v="I want to travel through the National Parks to take pictures of the little things, the &quot;missed&quot; things, that people overlook."/>
    <x v="39"/>
    <n v="7184"/>
    <x v="0"/>
    <x v="0"/>
    <s v="USD"/>
    <n v="1421952370"/>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x v="22"/>
    <n v="27197.22"/>
    <x v="0"/>
    <x v="0"/>
    <s v="USD"/>
    <n v="1483481019"/>
    <x v="15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x v="36"/>
    <n v="17680"/>
    <x v="0"/>
    <x v="0"/>
    <s v="USD"/>
    <n v="1416964500"/>
    <x v="1540"/>
    <b v="1"/>
    <n v="98"/>
    <b v="1"/>
    <s v="photography/photobooks"/>
    <n v="1.1786666666666668"/>
    <n v="180.40816326530611"/>
    <x v="8"/>
    <x v="20"/>
  </r>
  <r>
    <n v="1541"/>
    <s v="The Panama Canal Bridge of the Americas"/>
    <s v="My Goal is to travel across Panama with my team and capture the beauty and wildlife throughout the canal."/>
    <x v="102"/>
    <n v="6"/>
    <x v="2"/>
    <x v="0"/>
    <s v="USD"/>
    <n v="1420045538"/>
    <x v="1541"/>
    <b v="0"/>
    <n v="2"/>
    <b v="0"/>
    <s v="photography/nature"/>
    <n v="3.3333333333333332E-4"/>
    <n v="3"/>
    <x v="8"/>
    <x v="24"/>
  </r>
  <r>
    <n v="1542"/>
    <s v="From student to beekeeper"/>
    <s v="The photography project aims to show challenges &amp; successes of a  student attempting to continue his family beekeeping heritage."/>
    <x v="2"/>
    <n v="20"/>
    <x v="2"/>
    <x v="5"/>
    <s v="CAD"/>
    <n v="1435708500"/>
    <x v="1542"/>
    <b v="0"/>
    <n v="1"/>
    <b v="0"/>
    <s v="photography/nature"/>
    <n v="0.04"/>
    <n v="20"/>
    <x v="8"/>
    <x v="24"/>
  </r>
  <r>
    <n v="1543"/>
    <s v="Sunrises in the MidWest"/>
    <s v="I plan to take pictures of the sunrise in the MidWest every day in 2015 and compile them in a slide show for distribution."/>
    <x v="268"/>
    <n v="10"/>
    <x v="2"/>
    <x v="0"/>
    <s v="USD"/>
    <n v="1416662034"/>
    <x v="1543"/>
    <b v="0"/>
    <n v="1"/>
    <b v="0"/>
    <s v="photography/nature"/>
    <n v="4.4444444444444444E-3"/>
    <n v="10"/>
    <x v="8"/>
    <x v="24"/>
  </r>
  <r>
    <n v="1544"/>
    <s v="LaFee Photography"/>
    <s v="My name is Travis LaFee, I live in beautiful McCall, Idaho. I wish to display the beauty of valley county by taking pics outdoors."/>
    <x v="28"/>
    <n v="0"/>
    <x v="2"/>
    <x v="0"/>
    <s v="USD"/>
    <n v="1427847480"/>
    <x v="1544"/>
    <b v="0"/>
    <n v="0"/>
    <b v="0"/>
    <s v="photography/nature"/>
    <n v="0"/>
    <e v="#DIV/0!"/>
    <x v="8"/>
    <x v="24"/>
  </r>
  <r>
    <n v="1545"/>
    <s v="Nevada County Hearts"/>
    <s v="&quot;He will not be a wise man who does not study human hearts!&quot;_x000a_Hope in natural art, creation!"/>
    <x v="9"/>
    <n v="1"/>
    <x v="2"/>
    <x v="0"/>
    <s v="USD"/>
    <n v="1425330960"/>
    <x v="1545"/>
    <b v="0"/>
    <n v="1"/>
    <b v="0"/>
    <s v="photography/nature"/>
    <n v="3.3333333333333332E-4"/>
    <n v="1"/>
    <x v="8"/>
    <x v="24"/>
  </r>
  <r>
    <n v="1546"/>
    <s v="Hen Harrier Wildlife Sanctuary"/>
    <s v="Buy and maintain 6 acres of land in West Ireland as a Wildlife Refuge for an endangered species of native Raptor called the Hen Harrier"/>
    <x v="28"/>
    <n v="289"/>
    <x v="2"/>
    <x v="1"/>
    <s v="GBP"/>
    <n v="1410930399"/>
    <x v="1546"/>
    <b v="0"/>
    <n v="11"/>
    <b v="0"/>
    <s v="photography/nature"/>
    <n v="0.28899999999999998"/>
    <n v="26.272727272727273"/>
    <x v="8"/>
    <x v="24"/>
  </r>
  <r>
    <n v="1547"/>
    <s v="Sound Photography"/>
    <s v="I have produced a limited number (100) of five 8x10 prints of mixed photography I would like to share with you."/>
    <x v="269"/>
    <n v="0"/>
    <x v="2"/>
    <x v="0"/>
    <s v="USD"/>
    <n v="1487844882"/>
    <x v="1547"/>
    <b v="0"/>
    <n v="0"/>
    <b v="0"/>
    <s v="photography/nature"/>
    <n v="0"/>
    <e v="#DIV/0!"/>
    <x v="8"/>
    <x v="24"/>
  </r>
  <r>
    <n v="1548"/>
    <s v="Change the World through Color"/>
    <s v="Beauty is in the eye of the beholder and I want to inspire conservation through color."/>
    <x v="176"/>
    <n v="60"/>
    <x v="2"/>
    <x v="0"/>
    <s v="USD"/>
    <n v="1447020620"/>
    <x v="1548"/>
    <b v="0"/>
    <n v="1"/>
    <b v="0"/>
    <s v="photography/nature"/>
    <n v="8.5714285714285715E-2"/>
    <n v="60"/>
    <x v="8"/>
    <x v="24"/>
  </r>
  <r>
    <n v="1549"/>
    <s v="2016 Calendar:  Wonders of Nature"/>
    <s v="A 2016 calendar collection of landscape and wildlife photographs from award winning photographer, Steve Marler."/>
    <x v="2"/>
    <n v="170"/>
    <x v="2"/>
    <x v="0"/>
    <s v="USD"/>
    <n v="1446524159"/>
    <x v="1549"/>
    <b v="0"/>
    <n v="6"/>
    <b v="0"/>
    <s v="photography/nature"/>
    <n v="0.34"/>
    <n v="28.333333333333332"/>
    <x v="8"/>
    <x v="24"/>
  </r>
  <r>
    <n v="1550"/>
    <s v="It's not easy being green: Costa Rican froglife"/>
    <s v="A photographic journal of a Costa Rican frog survey: recording the effects of habitat fragmentation on these charismatic amphibians."/>
    <x v="47"/>
    <n v="101"/>
    <x v="2"/>
    <x v="1"/>
    <s v="GBP"/>
    <n v="1463050034"/>
    <x v="1550"/>
    <b v="0"/>
    <n v="7"/>
    <b v="0"/>
    <s v="photography/nature"/>
    <n v="0.13466666666666666"/>
    <n v="14.428571428571429"/>
    <x v="8"/>
    <x v="24"/>
  </r>
  <r>
    <n v="1551"/>
    <s v="Randy Hoffman Photography"/>
    <s v="I can do it but help can't hurt. Sweet Montana photos like never seen before. Be a part of Randy Hoffman Photography and our activities"/>
    <x v="8"/>
    <n v="0"/>
    <x v="2"/>
    <x v="0"/>
    <s v="USD"/>
    <n v="1432756039"/>
    <x v="1551"/>
    <b v="0"/>
    <n v="0"/>
    <b v="0"/>
    <s v="photography/nature"/>
    <n v="0"/>
    <e v="#DIV/0!"/>
    <x v="8"/>
    <x v="24"/>
  </r>
  <r>
    <n v="1552"/>
    <s v="Upstate Autumn: a photographic journey in Upstate New York"/>
    <s v="Help me spend this fall capturing autumnâ€™s spectacular season in detail so I can create high quality images for home dÃ©cor."/>
    <x v="270"/>
    <n v="2115"/>
    <x v="2"/>
    <x v="0"/>
    <s v="USD"/>
    <n v="1412135940"/>
    <x v="1552"/>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x v="12"/>
    <n v="0"/>
    <x v="2"/>
    <x v="0"/>
    <s v="USD"/>
    <n v="1441176447"/>
    <x v="1553"/>
    <b v="0"/>
    <n v="0"/>
    <b v="0"/>
    <s v="photography/nature"/>
    <n v="0"/>
    <e v="#DIV/0!"/>
    <x v="8"/>
    <x v="24"/>
  </r>
  <r>
    <n v="1554"/>
    <s v="Barbara O'Donovan Designs"/>
    <s v="I create art by photographing flowers/seeds i would love to buy my own camera/computer/Photoshop and restore my old shed into my studio"/>
    <x v="22"/>
    <n v="0"/>
    <x v="2"/>
    <x v="2"/>
    <s v="AUD"/>
    <n v="1438495390"/>
    <x v="1554"/>
    <b v="0"/>
    <n v="0"/>
    <b v="0"/>
    <s v="photography/nature"/>
    <n v="0"/>
    <e v="#DIV/0!"/>
    <x v="8"/>
    <x v="24"/>
  </r>
  <r>
    <n v="1555"/>
    <s v="Coffee Table Book of Maine"/>
    <s v="I am traveling the coastline of Maine and will be taking pictures of all the scenery and lighthouses in the area."/>
    <x v="47"/>
    <n v="0"/>
    <x v="2"/>
    <x v="0"/>
    <s v="USD"/>
    <n v="1442509200"/>
    <x v="1555"/>
    <b v="0"/>
    <n v="0"/>
    <b v="0"/>
    <s v="photography/nature"/>
    <n v="0"/>
    <e v="#DIV/0!"/>
    <x v="8"/>
    <x v="24"/>
  </r>
  <r>
    <n v="1556"/>
    <s v="West Canada - A Coffee Table Book"/>
    <s v="To gather a collection of photographs for a coffee table book that displays the beauty of Canada's west."/>
    <x v="15"/>
    <n v="677"/>
    <x v="2"/>
    <x v="5"/>
    <s v="CAD"/>
    <n v="1467603624"/>
    <x v="1556"/>
    <b v="0"/>
    <n v="12"/>
    <b v="0"/>
    <s v="photography/nature"/>
    <n v="0.45133333333333331"/>
    <n v="56.416666666666664"/>
    <x v="8"/>
    <x v="24"/>
  </r>
  <r>
    <n v="1557"/>
    <s v="Reflecting Light Photo"/>
    <s v="I have always been captivated by photography, Now I am trying to set up my own company and publish my pictures."/>
    <x v="30"/>
    <n v="100"/>
    <x v="2"/>
    <x v="0"/>
    <s v="USD"/>
    <n v="1411227633"/>
    <x v="1557"/>
    <b v="0"/>
    <n v="1"/>
    <b v="0"/>
    <s v="photography/nature"/>
    <n v="0.04"/>
    <n v="100"/>
    <x v="8"/>
    <x v="24"/>
  </r>
  <r>
    <n v="1558"/>
    <s v="Lucy Wood's Calendar - English Countryside 2016"/>
    <s v="A large 2016 wall-calendar (A3 when open) featuring 12 stunning photographs by Lucy Wood."/>
    <x v="47"/>
    <n v="35"/>
    <x v="2"/>
    <x v="1"/>
    <s v="GBP"/>
    <n v="1440763920"/>
    <x v="1558"/>
    <b v="0"/>
    <n v="3"/>
    <b v="0"/>
    <s v="photography/nature"/>
    <n v="4.6666666666666669E-2"/>
    <n v="11.666666666666666"/>
    <x v="8"/>
    <x v="24"/>
  </r>
  <r>
    <n v="1559"/>
    <s v="North Cascades Bigfoot Photo Expedition"/>
    <s v="The goal of this project is to provide scientific evidence of bigfoot in the North Cascades."/>
    <x v="36"/>
    <n v="50"/>
    <x v="2"/>
    <x v="0"/>
    <s v="USD"/>
    <n v="1430270199"/>
    <x v="1559"/>
    <b v="0"/>
    <n v="1"/>
    <b v="0"/>
    <s v="photography/nature"/>
    <n v="3.3333333333333335E-3"/>
    <n v="50"/>
    <x v="8"/>
    <x v="24"/>
  </r>
  <r>
    <n v="1560"/>
    <s v="Fine Art Landscape 2015 Calendar"/>
    <s v="I would like to share my landscape photographic travels of 2014 with more than just family an friends. 12 months of images."/>
    <x v="30"/>
    <n v="94"/>
    <x v="2"/>
    <x v="0"/>
    <s v="USD"/>
    <n v="1415842193"/>
    <x v="1560"/>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x v="3"/>
    <n v="67"/>
    <x v="1"/>
    <x v="0"/>
    <s v="USD"/>
    <n v="1383789603"/>
    <x v="1561"/>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x v="1562"/>
    <b v="0"/>
    <n v="0"/>
    <b v="0"/>
    <s v="publishing/art books"/>
    <n v="0"/>
    <e v="#DIV/0!"/>
    <x v="3"/>
    <x v="25"/>
  </r>
  <r>
    <n v="1563"/>
    <s v="Expedition into the Empty Quarter - The Book (Canceled)"/>
    <s v="Unique book revealing my discoveries in the Empty Quarter of Oman. Collection of travel writing, poetry, artwork and science!"/>
    <x v="12"/>
    <n v="85"/>
    <x v="1"/>
    <x v="1"/>
    <s v="GBP"/>
    <n v="1394815751"/>
    <x v="1563"/>
    <b v="0"/>
    <n v="2"/>
    <b v="0"/>
    <s v="publishing/art books"/>
    <n v="1.4166666666666666E-2"/>
    <n v="42.5"/>
    <x v="3"/>
    <x v="25"/>
  </r>
  <r>
    <n v="1564"/>
    <s v="coming apart at the stitches... (Canceled)"/>
    <s v="This is a book of art and poetry that highlights the highs and lows of a young 20 something coming to terms with her bipolar."/>
    <x v="3"/>
    <n v="10"/>
    <x v="1"/>
    <x v="0"/>
    <s v="USD"/>
    <n v="1432843500"/>
    <x v="1564"/>
    <b v="0"/>
    <n v="1"/>
    <b v="0"/>
    <s v="publishing/art books"/>
    <n v="1E-3"/>
    <n v="10"/>
    <x v="3"/>
    <x v="25"/>
  </r>
  <r>
    <n v="1565"/>
    <s v="The National Forests Passport Project (Canceled)"/>
    <s v="Award-winning artists compete to have their art featured in the National Forests Passport Book depicting 9 Forest Regions of the US."/>
    <x v="23"/>
    <n v="100"/>
    <x v="1"/>
    <x v="0"/>
    <s v="USD"/>
    <n v="1307554261"/>
    <x v="1565"/>
    <b v="0"/>
    <n v="1"/>
    <b v="0"/>
    <s v="publishing/art books"/>
    <n v="2.5000000000000001E-2"/>
    <n v="100"/>
    <x v="3"/>
    <x v="25"/>
  </r>
  <r>
    <n v="1566"/>
    <s v="DeVito Art Skull Island Kongstarter (Canceled)"/>
    <s v="Joe DeVito's first Art Book and original King Kong novellas available in both Limited and Deluxe Editions."/>
    <x v="11"/>
    <n v="6375"/>
    <x v="1"/>
    <x v="0"/>
    <s v="USD"/>
    <n v="1469656800"/>
    <x v="1566"/>
    <b v="0"/>
    <n v="59"/>
    <b v="0"/>
    <s v="publishing/art books"/>
    <n v="0.21249999999999999"/>
    <n v="108.05084745762711"/>
    <x v="3"/>
    <x v="25"/>
  </r>
  <r>
    <n v="1567"/>
    <s v="Kickstart a Traveling Heart (Canceled)"/>
    <s v="Traveling to create a book of my photography! Help support my trip and buy a book! Also limited edition t-shirts and prints for sale!"/>
    <x v="0"/>
    <n v="350"/>
    <x v="1"/>
    <x v="0"/>
    <s v="USD"/>
    <n v="1392595200"/>
    <x v="1567"/>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x v="31"/>
    <n v="3410"/>
    <x v="1"/>
    <x v="0"/>
    <s v="USD"/>
    <n v="1419384585"/>
    <x v="1568"/>
    <b v="0"/>
    <n v="22"/>
    <b v="0"/>
    <s v="publishing/art books"/>
    <n v="0.13639999999999999"/>
    <n v="155"/>
    <x v="3"/>
    <x v="25"/>
  </r>
  <r>
    <n v="1569"/>
    <s v="to be removed (Canceled)"/>
    <s v="to be removed"/>
    <x v="11"/>
    <n v="0"/>
    <x v="1"/>
    <x v="0"/>
    <s v="USD"/>
    <n v="1369498714"/>
    <x v="1569"/>
    <b v="0"/>
    <n v="0"/>
    <b v="0"/>
    <s v="publishing/art books"/>
    <n v="0"/>
    <e v="#DIV/0!"/>
    <x v="3"/>
    <x v="25"/>
  </r>
  <r>
    <n v="1570"/>
    <s v="BEAUTIFUL DREAMERS: An Adult Coloring Book (Canceled)"/>
    <s v="A Coloring Book of Breathtaking Beauties_x000a_To Calm the Heart and Soul"/>
    <x v="12"/>
    <n v="2484"/>
    <x v="1"/>
    <x v="0"/>
    <s v="USD"/>
    <n v="1460140282"/>
    <x v="1570"/>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x v="271"/>
    <n v="80"/>
    <x v="1"/>
    <x v="1"/>
    <s v="GBP"/>
    <n v="1434738483"/>
    <x v="1571"/>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x v="30"/>
    <n v="125"/>
    <x v="1"/>
    <x v="1"/>
    <s v="GBP"/>
    <n v="1456703940"/>
    <x v="1572"/>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x v="7"/>
    <n v="223"/>
    <x v="1"/>
    <x v="5"/>
    <s v="CAD"/>
    <n v="1491019140"/>
    <x v="1573"/>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x v="3"/>
    <n v="506"/>
    <x v="1"/>
    <x v="0"/>
    <s v="USD"/>
    <n v="1424211329"/>
    <x v="1574"/>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x v="3"/>
    <n v="2291"/>
    <x v="1"/>
    <x v="0"/>
    <s v="USD"/>
    <n v="1404909296"/>
    <x v="1575"/>
    <b v="0"/>
    <n v="35"/>
    <b v="0"/>
    <s v="publishing/art books"/>
    <n v="0.2291"/>
    <n v="65.457142857142856"/>
    <x v="3"/>
    <x v="25"/>
  </r>
  <r>
    <n v="1576"/>
    <s v="The Obsessive Line Collection (Canceled)"/>
    <s v="For the publication of my first 3 books: an Art book, a graphic novel, and a coloring book"/>
    <x v="10"/>
    <n v="650"/>
    <x v="1"/>
    <x v="0"/>
    <s v="USD"/>
    <n v="1435698368"/>
    <x v="1576"/>
    <b v="0"/>
    <n v="10"/>
    <b v="0"/>
    <s v="publishing/art books"/>
    <n v="0.13"/>
    <n v="65"/>
    <x v="3"/>
    <x v="25"/>
  </r>
  <r>
    <n v="1577"/>
    <s v="Abstract Image Photography Coffee Table Book (Canceled)"/>
    <s v="I've been putting together a portfolio of fine abstract photography of the highest quality, color, and design. A vision of beauty!"/>
    <x v="3"/>
    <n v="55"/>
    <x v="1"/>
    <x v="0"/>
    <s v="USD"/>
    <n v="1343161248"/>
    <x v="1577"/>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x v="272"/>
    <n v="205"/>
    <x v="1"/>
    <x v="0"/>
    <s v="USD"/>
    <n v="1283392800"/>
    <x v="1578"/>
    <b v="0"/>
    <n v="4"/>
    <b v="0"/>
    <s v="publishing/art books"/>
    <n v="0.10806536636794939"/>
    <n v="51.25"/>
    <x v="3"/>
    <x v="25"/>
  </r>
  <r>
    <n v="1579"/>
    <s v="psyÂ·choÂ·miÂ·metÂ·ic: The EsÂ·sence of Life (Canceled)"/>
    <s v="'Compilation of visual and literary art through fine art photography, graphic art, and poetry."/>
    <x v="273"/>
    <n v="28"/>
    <x v="1"/>
    <x v="0"/>
    <s v="USD"/>
    <n v="1377734091"/>
    <x v="1579"/>
    <b v="0"/>
    <n v="2"/>
    <b v="0"/>
    <s v="publishing/art books"/>
    <n v="8.4008400840084006E-3"/>
    <n v="14"/>
    <x v="3"/>
    <x v="25"/>
  </r>
  <r>
    <n v="1580"/>
    <s v="Faces &amp; Places In Brevard County (Canceled)"/>
    <s v="Creating my 2nd book depicting the people and places in Brevard County w/current images + traveling to obtain new ones."/>
    <x v="257"/>
    <n v="0"/>
    <x v="1"/>
    <x v="0"/>
    <s v="USD"/>
    <n v="1337562726"/>
    <x v="1580"/>
    <b v="0"/>
    <n v="0"/>
    <b v="0"/>
    <s v="publishing/art books"/>
    <n v="0"/>
    <e v="#DIV/0!"/>
    <x v="3"/>
    <x v="25"/>
  </r>
  <r>
    <n v="1581"/>
    <s v="The Sharper Image"/>
    <s v="Photographic canvas prints depicting different scenes from around the globe, including local images taken in Sussex England."/>
    <x v="28"/>
    <n v="5"/>
    <x v="2"/>
    <x v="1"/>
    <s v="GBP"/>
    <n v="1450521990"/>
    <x v="1581"/>
    <b v="0"/>
    <n v="1"/>
    <b v="0"/>
    <s v="photography/places"/>
    <n v="5.0000000000000001E-3"/>
    <n v="5"/>
    <x v="8"/>
    <x v="26"/>
  </r>
  <r>
    <n v="1582"/>
    <s v="Scenes from New Orleans"/>
    <s v="I create canvas prints of images from in and around New Orleans"/>
    <x v="28"/>
    <n v="93"/>
    <x v="2"/>
    <x v="0"/>
    <s v="USD"/>
    <n v="1445894400"/>
    <x v="1582"/>
    <b v="0"/>
    <n v="3"/>
    <b v="0"/>
    <s v="photography/places"/>
    <n v="9.2999999999999999E-2"/>
    <n v="31"/>
    <x v="8"/>
    <x v="26"/>
  </r>
  <r>
    <n v="1583"/>
    <s v="Follow in footsteps an awesome book adventure"/>
    <s v="I am a photographer who is inspired by the original Jules Verne story. I will make a thousands of photo and video materials for You."/>
    <x v="22"/>
    <n v="15"/>
    <x v="2"/>
    <x v="1"/>
    <s v="GBP"/>
    <n v="1411681391"/>
    <x v="1583"/>
    <b v="0"/>
    <n v="1"/>
    <b v="0"/>
    <s v="photography/places"/>
    <n v="7.5000000000000002E-4"/>
    <n v="15"/>
    <x v="8"/>
    <x v="26"/>
  </r>
  <r>
    <n v="1584"/>
    <s v="Lets see Kansas together!"/>
    <s v="25 Kansas State Parks in the next year. What a great adventure to take together. Join me. Together we can photo this beautiful state."/>
    <x v="38"/>
    <n v="0"/>
    <x v="2"/>
    <x v="0"/>
    <s v="USD"/>
    <n v="1401464101"/>
    <x v="1584"/>
    <b v="0"/>
    <n v="0"/>
    <b v="0"/>
    <s v="photography/places"/>
    <n v="0"/>
    <e v="#DIV/0!"/>
    <x v="8"/>
    <x v="26"/>
  </r>
  <r>
    <n v="1585"/>
    <s v="Live 4 The Rush: Palooza Pics"/>
    <s v="We've explored some of the most amazing places in New Zealand and can't think of a better way to share our experiences than a photo :)"/>
    <x v="13"/>
    <n v="1580"/>
    <x v="2"/>
    <x v="5"/>
    <s v="CAD"/>
    <n v="1482663600"/>
    <x v="1585"/>
    <b v="0"/>
    <n v="12"/>
    <b v="0"/>
    <s v="photography/places"/>
    <n v="0.79"/>
    <n v="131.66666666666666"/>
    <x v="8"/>
    <x v="26"/>
  </r>
  <r>
    <n v="1586"/>
    <s v="Missouri In Pictures"/>
    <s v="Show the world the beauty that is in all of our back yards!"/>
    <x v="15"/>
    <n v="0"/>
    <x v="2"/>
    <x v="0"/>
    <s v="USD"/>
    <n v="1428197422"/>
    <x v="1586"/>
    <b v="0"/>
    <n v="0"/>
    <b v="0"/>
    <s v="photography/places"/>
    <n v="0"/>
    <e v="#DIV/0!"/>
    <x v="8"/>
    <x v="26"/>
  </r>
  <r>
    <n v="1587"/>
    <s v="Aerial Photography :  Americas Most Impressive Structures"/>
    <s v="Aerial Photographs of Historical Structures and Landmarks across the US. Experience the Antique structures from the most Unique Angles!"/>
    <x v="51"/>
    <n v="1"/>
    <x v="2"/>
    <x v="0"/>
    <s v="USD"/>
    <n v="1418510965"/>
    <x v="1587"/>
    <b v="0"/>
    <n v="1"/>
    <b v="0"/>
    <s v="photography/places"/>
    <n v="1.3333333333333334E-4"/>
    <n v="1"/>
    <x v="8"/>
    <x v="26"/>
  </r>
  <r>
    <n v="1588"/>
    <s v="The Right Side of Texas"/>
    <s v="Southeast Texas as seen through the lens of a cell phone camera"/>
    <x v="274"/>
    <n v="0"/>
    <x v="2"/>
    <x v="0"/>
    <s v="USD"/>
    <n v="1422735120"/>
    <x v="1588"/>
    <b v="0"/>
    <n v="0"/>
    <b v="0"/>
    <s v="photography/places"/>
    <n v="0"/>
    <e v="#DIV/0!"/>
    <x v="8"/>
    <x v="26"/>
  </r>
  <r>
    <n v="1589"/>
    <s v="A Side Of The World In Canvas"/>
    <s v="I want to be able to have my own photography inside a canvas and have it be displayed everywhere."/>
    <x v="38"/>
    <n v="0"/>
    <x v="2"/>
    <x v="0"/>
    <s v="USD"/>
    <n v="1444433886"/>
    <x v="1589"/>
    <b v="0"/>
    <n v="0"/>
    <b v="0"/>
    <s v="photography/places"/>
    <n v="0"/>
    <e v="#DIV/0!"/>
    <x v="8"/>
    <x v="26"/>
  </r>
  <r>
    <n v="1590"/>
    <s v="An Italian Adventure"/>
    <s v="Discover Italy through photography."/>
    <x v="127"/>
    <n v="1020"/>
    <x v="2"/>
    <x v="13"/>
    <s v="EUR"/>
    <n v="1443040464"/>
    <x v="1590"/>
    <b v="0"/>
    <n v="2"/>
    <b v="0"/>
    <s v="photography/places"/>
    <n v="1.7000000000000001E-2"/>
    <n v="510"/>
    <x v="8"/>
    <x v="26"/>
  </r>
  <r>
    <n v="1591"/>
    <s v="Ireland from a Kite, a unique photographic book"/>
    <s v="Hi, my name is CiarÃ¡n May &amp; i'm a photographer from Co Fermanagh, Ireland. With your support  we can bring this wonderful book to life."/>
    <x v="32"/>
    <n v="4092"/>
    <x v="2"/>
    <x v="1"/>
    <s v="GBP"/>
    <n v="1459700741"/>
    <x v="1591"/>
    <b v="0"/>
    <n v="92"/>
    <b v="0"/>
    <s v="photography/places"/>
    <n v="0.29228571428571426"/>
    <n v="44.478260869565219"/>
    <x v="8"/>
    <x v="26"/>
  </r>
  <r>
    <n v="1592"/>
    <s v="The Views of Pittsburgh"/>
    <s v="A portfolio collage of beautiful pictures of authentic Pittsburgh locations and scenery."/>
    <x v="251"/>
    <n v="0"/>
    <x v="2"/>
    <x v="0"/>
    <s v="USD"/>
    <n v="1427503485"/>
    <x v="1592"/>
    <b v="0"/>
    <n v="0"/>
    <b v="0"/>
    <s v="photography/places"/>
    <n v="0"/>
    <e v="#DIV/0!"/>
    <x v="8"/>
    <x v="26"/>
  </r>
  <r>
    <n v="1593"/>
    <s v="Picturing Italy"/>
    <s v="A trip to fulfill a dream of capturing the wonders and history of ancient Italy in person."/>
    <x v="29"/>
    <n v="3"/>
    <x v="2"/>
    <x v="0"/>
    <s v="USD"/>
    <n v="1425154655"/>
    <x v="1593"/>
    <b v="0"/>
    <n v="3"/>
    <b v="0"/>
    <s v="photography/places"/>
    <n v="1.3636363636363637E-4"/>
    <n v="1"/>
    <x v="8"/>
    <x v="26"/>
  </r>
  <r>
    <n v="1594"/>
    <s v="Scenes and Things from New Orleans"/>
    <s v="I photograph my love of New Orleans, create canvases and share those memories with you."/>
    <x v="28"/>
    <n v="205"/>
    <x v="2"/>
    <x v="0"/>
    <s v="USD"/>
    <n v="1463329260"/>
    <x v="1594"/>
    <b v="0"/>
    <n v="10"/>
    <b v="0"/>
    <s v="photography/places"/>
    <n v="0.20499999999999999"/>
    <n v="20.5"/>
    <x v="8"/>
    <x v="26"/>
  </r>
  <r>
    <n v="1595"/>
    <s v="Civil war battlefields and forts"/>
    <s v="To make a coffee table book,  displaying civil war battlefields and forts,  taken at the same time of year the battles were fought."/>
    <x v="57"/>
    <n v="280"/>
    <x v="2"/>
    <x v="0"/>
    <s v="USD"/>
    <n v="1403122380"/>
    <x v="1595"/>
    <b v="0"/>
    <n v="7"/>
    <b v="0"/>
    <s v="photography/places"/>
    <n v="2.8E-3"/>
    <n v="40"/>
    <x v="8"/>
    <x v="26"/>
  </r>
  <r>
    <n v="1596"/>
    <s v="The Town We Live In"/>
    <s v="London is beautiful. I want to create a book of stunning images from in and around our great city"/>
    <x v="53"/>
    <n v="75"/>
    <x v="2"/>
    <x v="1"/>
    <s v="GBP"/>
    <n v="1418469569"/>
    <x v="1596"/>
    <b v="0"/>
    <n v="3"/>
    <b v="0"/>
    <s v="photography/places"/>
    <n v="2.3076923076923078E-2"/>
    <n v="25"/>
    <x v="8"/>
    <x v="26"/>
  </r>
  <r>
    <n v="1597"/>
    <s v="Vacation Days in Big Bear"/>
    <s v="We're starting up a new an improved way to do vacation rental management, but we need some funding to kick start it!"/>
    <x v="36"/>
    <n v="0"/>
    <x v="2"/>
    <x v="0"/>
    <s v="USD"/>
    <n v="1474360197"/>
    <x v="1597"/>
    <b v="0"/>
    <n v="0"/>
    <b v="0"/>
    <s v="photography/places"/>
    <n v="0"/>
    <e v="#DIV/0!"/>
    <x v="8"/>
    <x v="26"/>
  </r>
  <r>
    <n v="1598"/>
    <s v="Dream TRIP to Tornado Alley"/>
    <s v="I want to get our there and expand my photography skills and take a trip to Tornado alley to get more shots of storms and hopefully to"/>
    <x v="134"/>
    <n v="1"/>
    <x v="2"/>
    <x v="0"/>
    <s v="USD"/>
    <n v="1437926458"/>
    <x v="1598"/>
    <b v="0"/>
    <n v="1"/>
    <b v="0"/>
    <s v="photography/places"/>
    <n v="1.25E-3"/>
    <n v="1"/>
    <x v="8"/>
    <x v="26"/>
  </r>
  <r>
    <n v="1599"/>
    <s v="The Londoner: Prints &amp; Canvas"/>
    <s v="A London photographer trekking 5,895m up Africa's Mount Kilimanjaro to pursue and enrich a career."/>
    <x v="2"/>
    <n v="0"/>
    <x v="2"/>
    <x v="1"/>
    <s v="GBP"/>
    <n v="1460116576"/>
    <x v="1599"/>
    <b v="0"/>
    <n v="0"/>
    <b v="0"/>
    <s v="photography/places"/>
    <n v="0"/>
    <e v="#DIV/0!"/>
    <x v="8"/>
    <x v="26"/>
  </r>
  <r>
    <n v="1600"/>
    <s v="Organic in India"/>
    <s v="I plan to document volunteer work on an organic farm in rural India, and photograph the people and places I encounter during the trip."/>
    <x v="10"/>
    <n v="367"/>
    <x v="2"/>
    <x v="0"/>
    <s v="USD"/>
    <n v="1405401060"/>
    <x v="1600"/>
    <b v="0"/>
    <n v="9"/>
    <b v="0"/>
    <s v="photography/places"/>
    <n v="7.3400000000000007E-2"/>
    <n v="40.777777777777779"/>
    <x v="8"/>
    <x v="26"/>
  </r>
  <r>
    <n v="1601"/>
    <s v="Release Soundzero's Debut Album!"/>
    <s v="We're so close to releasing our long-awaited debut album! A little help will go a long way... let's do this!"/>
    <x v="30"/>
    <n v="2706.23"/>
    <x v="0"/>
    <x v="0"/>
    <s v="USD"/>
    <n v="1304561633"/>
    <x v="1601"/>
    <b v="0"/>
    <n v="56"/>
    <b v="1"/>
    <s v="music/rock"/>
    <n v="1.082492"/>
    <n v="48.325535714285714"/>
    <x v="4"/>
    <x v="11"/>
  </r>
  <r>
    <n v="1602"/>
    <s v="The Material - Let You Down music video"/>
    <s v="We need the help of fans of both music and film alike to help us create our collective vision for this song."/>
    <x v="15"/>
    <n v="1502.5"/>
    <x v="0"/>
    <x v="0"/>
    <s v="USD"/>
    <n v="1318633200"/>
    <x v="1602"/>
    <b v="0"/>
    <n v="32"/>
    <b v="1"/>
    <s v="music/rock"/>
    <n v="1.0016666666666667"/>
    <n v="46.953125"/>
    <x v="4"/>
    <x v="11"/>
  </r>
  <r>
    <n v="1603"/>
    <s v="Max's First Solo Album!"/>
    <s v="An exercise in the wild and dangerous world of solo musicianship by Maxwell D Feinstein."/>
    <x v="13"/>
    <n v="2000.66"/>
    <x v="0"/>
    <x v="0"/>
    <s v="USD"/>
    <n v="1327723459"/>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x v="70"/>
    <n v="3419"/>
    <x v="0"/>
    <x v="0"/>
    <s v="USD"/>
    <n v="1332011835"/>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x v="12"/>
    <n v="6041.6"/>
    <x v="0"/>
    <x v="0"/>
    <s v="USD"/>
    <n v="1312182000"/>
    <x v="1605"/>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x v="6"/>
    <n v="8080.33"/>
    <x v="0"/>
    <x v="0"/>
    <s v="USD"/>
    <n v="1300930838"/>
    <x v="1606"/>
    <b v="0"/>
    <n v="92"/>
    <b v="1"/>
    <s v="music/rock"/>
    <n v="1.01004125"/>
    <n v="87.829673913043479"/>
    <x v="4"/>
    <x v="11"/>
  </r>
  <r>
    <n v="1607"/>
    <s v="New Tour Bus for The Slants"/>
    <s v="The world's only all-Asian American dance rock band, The Slants, needs a bus to tour cons, shows, and festivals."/>
    <x v="3"/>
    <n v="14511"/>
    <x v="0"/>
    <x v="0"/>
    <s v="USD"/>
    <n v="1339701851"/>
    <x v="1607"/>
    <b v="0"/>
    <n v="205"/>
    <b v="1"/>
    <s v="music/rock"/>
    <n v="1.4511000000000001"/>
    <n v="70.785365853658533"/>
    <x v="4"/>
    <x v="11"/>
  </r>
  <r>
    <n v="1608"/>
    <s v="The Devil &amp; Me Debut Album, &quot;...It's Not A Dream&quot;"/>
    <s v="The Devil &amp; Me's Debut album, &quot;...It's Not A Dream&quot;, featuring 9 original, Hard Rock songs."/>
    <x v="38"/>
    <n v="1215"/>
    <x v="0"/>
    <x v="0"/>
    <s v="USD"/>
    <n v="1388553960"/>
    <x v="1608"/>
    <b v="0"/>
    <n v="23"/>
    <b v="1"/>
    <s v="music/rock"/>
    <n v="1.0125"/>
    <n v="52.826086956521742"/>
    <x v="4"/>
    <x v="11"/>
  </r>
  <r>
    <n v="1609"/>
    <s v="Get Still the Sky's Limit on the Road! (&amp; with a new album!)"/>
    <s v="Still the Sky's Limit is finishing their first full length album and going on a full US tour, and WE NEED YOUR HELP!"/>
    <x v="15"/>
    <n v="1775"/>
    <x v="0"/>
    <x v="0"/>
    <s v="USD"/>
    <n v="1320220800"/>
    <x v="1609"/>
    <b v="0"/>
    <n v="4"/>
    <b v="1"/>
    <s v="music/rock"/>
    <n v="1.1833333333333333"/>
    <n v="443.75"/>
    <x v="4"/>
    <x v="11"/>
  </r>
  <r>
    <n v="1610"/>
    <s v="So The Story Goes: The New Album by &quot;Just Joe&quot; Altier"/>
    <s v="So The Story Goes is the upcoming album from &quot;Just Joe&quot; Altier."/>
    <x v="13"/>
    <n v="5437"/>
    <x v="0"/>
    <x v="0"/>
    <s v="USD"/>
    <n v="1355609510"/>
    <x v="1610"/>
    <b v="0"/>
    <n v="112"/>
    <b v="1"/>
    <s v="music/rock"/>
    <n v="2.7185000000000001"/>
    <n v="48.544642857142854"/>
    <x v="4"/>
    <x v="11"/>
  </r>
  <r>
    <n v="1611"/>
    <s v="Skelton-Luns CD/7&quot;             No Big Deal."/>
    <s v="Skelton-Luns CD/7&quot; No Big Deal."/>
    <x v="134"/>
    <n v="1001"/>
    <x v="0"/>
    <x v="0"/>
    <s v="USD"/>
    <n v="1370390432"/>
    <x v="1611"/>
    <b v="0"/>
    <n v="27"/>
    <b v="1"/>
    <s v="music/rock"/>
    <n v="1.25125"/>
    <n v="37.074074074074076"/>
    <x v="4"/>
    <x v="11"/>
  </r>
  <r>
    <n v="1612"/>
    <s v="Join AT THE WAYSIDE For The &quot;Ready...Set...Snow Tour!&quot;"/>
    <s v="Help us achieve our goal to get our van repaired, gassed up, and road-ready for our winter tour!"/>
    <x v="2"/>
    <n v="550"/>
    <x v="0"/>
    <x v="0"/>
    <s v="USD"/>
    <n v="1357160384"/>
    <x v="1612"/>
    <b v="0"/>
    <n v="11"/>
    <b v="1"/>
    <s v="music/rock"/>
    <n v="1.1000000000000001"/>
    <n v="50"/>
    <x v="4"/>
    <x v="11"/>
  </r>
  <r>
    <n v="1613"/>
    <s v="New  E.P. mastering and recording"/>
    <s v="Ghosts and Paper Hearts are getting ready to release their new EP and we want it to be sent everywhere. Help us out PLEASE!!!!!"/>
    <x v="28"/>
    <n v="1015"/>
    <x v="0"/>
    <x v="0"/>
    <s v="USD"/>
    <n v="1342921202"/>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x v="10"/>
    <n v="5135"/>
    <x v="0"/>
    <x v="0"/>
    <s v="USD"/>
    <n v="1407085200"/>
    <x v="1614"/>
    <b v="0"/>
    <n v="77"/>
    <b v="1"/>
    <s v="music/rock"/>
    <n v="1.0269999999999999"/>
    <n v="66.688311688311686"/>
    <x v="4"/>
    <x v="11"/>
  </r>
  <r>
    <n v="1615"/>
    <s v="PRE ORDER Reno Divorce Digital CD &quot;Stuck On You&quot; $15 or more"/>
    <s v="We are Reno Divorce!! Here is a taste of our upcoming release and we invite you to be a part of it."/>
    <x v="6"/>
    <n v="9130"/>
    <x v="0"/>
    <x v="0"/>
    <s v="USD"/>
    <n v="1323742396"/>
    <x v="1615"/>
    <b v="0"/>
    <n v="136"/>
    <b v="1"/>
    <s v="music/rock"/>
    <n v="1.1412500000000001"/>
    <n v="67.132352941176464"/>
    <x v="4"/>
    <x v="11"/>
  </r>
  <r>
    <n v="1616"/>
    <s v="Aly Jados: the New EP rOckNrOLLa"/>
    <s v="HELP! We don't have much time.....Join Aly Jados in making her new EP a reality before the world ends!!!!"/>
    <x v="3"/>
    <n v="10420"/>
    <x v="0"/>
    <x v="0"/>
    <s v="USD"/>
    <n v="1353621600"/>
    <x v="1616"/>
    <b v="0"/>
    <n v="157"/>
    <b v="1"/>
    <s v="music/rock"/>
    <n v="1.042"/>
    <n v="66.369426751592357"/>
    <x v="4"/>
    <x v="11"/>
  </r>
  <r>
    <n v="1617"/>
    <s v="The Coffis Brothers 2nd Album!"/>
    <s v="The Coffis Brothers &amp;The Mountain Men are recording a brand new full length record."/>
    <x v="39"/>
    <n v="10210"/>
    <x v="0"/>
    <x v="0"/>
    <s v="USD"/>
    <n v="1383332400"/>
    <x v="1617"/>
    <b v="0"/>
    <n v="158"/>
    <b v="1"/>
    <s v="music/rock"/>
    <n v="1.4585714285714286"/>
    <n v="64.620253164556956"/>
    <x v="4"/>
    <x v="11"/>
  </r>
  <r>
    <n v="1618"/>
    <s v="Janus Word Album"/>
    <s v="Janus Word combines hard rock with melodic acoustic music for a unique and awesome sound."/>
    <x v="15"/>
    <n v="1576"/>
    <x v="0"/>
    <x v="0"/>
    <s v="USD"/>
    <n v="1362757335"/>
    <x v="1618"/>
    <b v="0"/>
    <n v="27"/>
    <b v="1"/>
    <s v="music/rock"/>
    <n v="1.0506666666666666"/>
    <n v="58.370370370370374"/>
    <x v="4"/>
    <x v="11"/>
  </r>
  <r>
    <n v="1619"/>
    <s v="Casual Encounters: The Quest For a PA"/>
    <s v="Creating a live show experience that does justice to the musicianship and time spent rehearsing.  Help us weave this sonic tapestry!"/>
    <x v="15"/>
    <n v="2000"/>
    <x v="0"/>
    <x v="0"/>
    <s v="USD"/>
    <n v="1410755286"/>
    <x v="1619"/>
    <b v="0"/>
    <n v="23"/>
    <b v="1"/>
    <s v="music/rock"/>
    <n v="1.3333333333333333"/>
    <n v="86.956521739130437"/>
    <x v="4"/>
    <x v="11"/>
  </r>
  <r>
    <n v="1620"/>
    <s v="Kickstart my music career with 300 CDs"/>
    <s v="Kickstarting my music career with 300 hard copy CDs of my first release."/>
    <x v="28"/>
    <n v="1130"/>
    <x v="0"/>
    <x v="0"/>
    <s v="USD"/>
    <n v="1361606940"/>
    <x v="1620"/>
    <b v="0"/>
    <n v="17"/>
    <b v="1"/>
    <s v="music/rock"/>
    <n v="1.1299999999999999"/>
    <n v="66.470588235294116"/>
    <x v="4"/>
    <x v="11"/>
  </r>
  <r>
    <n v="1621"/>
    <s v="The First Full Length Fifth Freedom Album"/>
    <s v="Its long over due! Help us fund our debut album! We need all our friends and fans support on this! Lets make it happen!"/>
    <x v="10"/>
    <n v="6060"/>
    <x v="0"/>
    <x v="0"/>
    <s v="USD"/>
    <n v="1338177540"/>
    <x v="1621"/>
    <b v="0"/>
    <n v="37"/>
    <b v="1"/>
    <s v="music/rock"/>
    <n v="1.212"/>
    <n v="163.78378378378378"/>
    <x v="4"/>
    <x v="11"/>
  </r>
  <r>
    <n v="1622"/>
    <s v="PrincessFrank's MASTERSLAVE Album, EP &amp; Tour"/>
    <s v="Join in PrincessFrank's conquest of the Rock&amp;Roll kingdom! Pledge your support and help him claim the throne of Rock!"/>
    <x v="275"/>
    <n v="7019"/>
    <x v="0"/>
    <x v="0"/>
    <s v="USD"/>
    <n v="1418803140"/>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x v="47"/>
    <n v="758"/>
    <x v="0"/>
    <x v="1"/>
    <s v="GBP"/>
    <n v="1377621089"/>
    <x v="1623"/>
    <b v="0"/>
    <n v="18"/>
    <b v="1"/>
    <s v="music/rock"/>
    <n v="1.0106666666666666"/>
    <n v="42.111111111111114"/>
    <x v="4"/>
    <x v="11"/>
  </r>
  <r>
    <n v="1624"/>
    <s v="Joey De Noble needs YOUR help!"/>
    <s v="Joey De Noble is raising money to help record his latest music, and he wants YOU to be a part of it!"/>
    <x v="28"/>
    <n v="1180"/>
    <x v="0"/>
    <x v="0"/>
    <s v="USD"/>
    <n v="1357721335"/>
    <x v="1624"/>
    <b v="0"/>
    <n v="25"/>
    <b v="1"/>
    <s v="music/rock"/>
    <n v="1.18"/>
    <n v="47.2"/>
    <x v="4"/>
    <x v="11"/>
  </r>
  <r>
    <n v="1625"/>
    <s v="Redemption's New DVD!"/>
    <s v="Progressive metal band Redemption is preparing to film its second live DVD at the Progpower festival in Atlanta, GA in September, 2012."/>
    <x v="51"/>
    <n v="11650"/>
    <x v="0"/>
    <x v="0"/>
    <s v="USD"/>
    <n v="1347382053"/>
    <x v="1625"/>
    <b v="0"/>
    <n v="104"/>
    <b v="1"/>
    <s v="music/rock"/>
    <n v="1.5533333333333332"/>
    <n v="112.01923076923077"/>
    <x v="4"/>
    <x v="11"/>
  </r>
  <r>
    <n v="1626"/>
    <s v="The Protest's Next Album"/>
    <s v="Help Christian Rock Band &quot;The Protest&quot; fund their new album and further their mission of positively impacting lives."/>
    <x v="6"/>
    <n v="8095"/>
    <x v="0"/>
    <x v="0"/>
    <s v="USD"/>
    <n v="1385932867"/>
    <x v="1626"/>
    <b v="0"/>
    <n v="108"/>
    <b v="1"/>
    <s v="music/rock"/>
    <n v="1.0118750000000001"/>
    <n v="74.953703703703709"/>
    <x v="4"/>
    <x v="11"/>
  </r>
  <r>
    <n v="1627"/>
    <s v="River Of Thorns - First CD Release"/>
    <s v="River of Thorns is a recording duo based in southeast Michigan.  We're releasing a great sounding cd recorded in a tiny home studio!"/>
    <x v="13"/>
    <n v="2340"/>
    <x v="0"/>
    <x v="0"/>
    <s v="USD"/>
    <n v="1353905940"/>
    <x v="1627"/>
    <b v="0"/>
    <n v="38"/>
    <b v="1"/>
    <s v="music/rock"/>
    <n v="1.17"/>
    <n v="61.578947368421055"/>
    <x v="4"/>
    <x v="11"/>
  </r>
  <r>
    <n v="1628"/>
    <s v="&quot;Songs for Tsippora&quot; Byronâ€™s DEBUT EP"/>
    <s v="Original Jewish rock music on human relationships and identity"/>
    <x v="23"/>
    <n v="4037"/>
    <x v="0"/>
    <x v="0"/>
    <s v="USD"/>
    <n v="1403026882"/>
    <x v="1628"/>
    <b v="0"/>
    <n v="88"/>
    <b v="1"/>
    <s v="music/rock"/>
    <n v="1.00925"/>
    <n v="45.875"/>
    <x v="4"/>
    <x v="11"/>
  </r>
  <r>
    <n v="1629"/>
    <s v="Off The Turnpike | A Loud New Way to Release Loud New Music"/>
    <s v="Help Off The Turnpike release new music, and set fire to everything!"/>
    <x v="12"/>
    <n v="6220"/>
    <x v="0"/>
    <x v="0"/>
    <s v="USD"/>
    <n v="1392929333"/>
    <x v="1629"/>
    <b v="0"/>
    <n v="82"/>
    <b v="1"/>
    <s v="music/rock"/>
    <n v="1.0366666666666666"/>
    <n v="75.853658536585371"/>
    <x v="4"/>
    <x v="11"/>
  </r>
  <r>
    <n v="1630"/>
    <s v="Golden Grenade Records Their Debut EP"/>
    <s v="Inspired by the legacy of Tex Tucker, Golden Grenade is setting out to record their first CD with heavy hearts and intense purpose."/>
    <x v="23"/>
    <n v="10610"/>
    <x v="0"/>
    <x v="0"/>
    <s v="USD"/>
    <n v="1330671540"/>
    <x v="163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x v="3"/>
    <n v="15591"/>
    <x v="0"/>
    <x v="0"/>
    <s v="USD"/>
    <n v="1350074261"/>
    <x v="1631"/>
    <b v="0"/>
    <n v="133"/>
    <b v="1"/>
    <s v="music/rock"/>
    <n v="1.5590999999999999"/>
    <n v="117.22556390977444"/>
    <x v="4"/>
    <x v="11"/>
  </r>
  <r>
    <n v="1632"/>
    <s v="Culprit needs a van!"/>
    <s v="Hey everyone! If you don't already know, we're Culprit, a 4-piece rock band from Los Angeles &amp; we are in dire need of a new tour van!"/>
    <x v="23"/>
    <n v="4065"/>
    <x v="0"/>
    <x v="0"/>
    <s v="USD"/>
    <n v="1316851854"/>
    <x v="1632"/>
    <b v="0"/>
    <n v="47"/>
    <b v="1"/>
    <s v="music/rock"/>
    <n v="1.0162500000000001"/>
    <n v="86.489361702127653"/>
    <x v="4"/>
    <x v="11"/>
  </r>
  <r>
    <n v="1633"/>
    <s v="ELIZABETH REX"/>
    <s v="We are a four piece rock band that has played shows in and around NYC including Mercury Lounge.  Two of our members are now in LA."/>
    <x v="3"/>
    <n v="10000"/>
    <x v="0"/>
    <x v="0"/>
    <s v="USD"/>
    <n v="1326690000"/>
    <x v="1633"/>
    <b v="0"/>
    <n v="58"/>
    <b v="1"/>
    <s v="music/rock"/>
    <n v="1"/>
    <n v="172.41379310344828"/>
    <x v="4"/>
    <x v="11"/>
  </r>
  <r>
    <n v="1634"/>
    <s v="RUBEDO: Debut Full Length Album"/>
    <s v="Recording Debut  Album w/ Producer Ikey Owens from Free Moral Agents/ The Mars Volta"/>
    <x v="13"/>
    <n v="2010"/>
    <x v="0"/>
    <x v="0"/>
    <s v="USD"/>
    <n v="1306994340"/>
    <x v="1634"/>
    <b v="0"/>
    <n v="32"/>
    <b v="1"/>
    <s v="music/rock"/>
    <n v="1.0049999999999999"/>
    <n v="62.8125"/>
    <x v="4"/>
    <x v="11"/>
  </r>
  <r>
    <n v="1635"/>
    <s v="The World Over's New EP, &quot;MOUNTAINS&quot;."/>
    <s v="TWO will be recording their next album, MOUNTAINS, in July and need your help to make their vision a reality. Many perks are available!"/>
    <x v="13"/>
    <n v="2506"/>
    <x v="0"/>
    <x v="0"/>
    <s v="USD"/>
    <n v="1468270261"/>
    <x v="1635"/>
    <b v="0"/>
    <n v="37"/>
    <b v="1"/>
    <s v="music/rock"/>
    <n v="1.2529999999999999"/>
    <n v="67.729729729729726"/>
    <x v="4"/>
    <x v="11"/>
  </r>
  <r>
    <n v="1636"/>
    <s v="Butch County Rocks San Francisco Pride"/>
    <s v="Butch County is a hard rockin bunch of girls and boy-girls from Austin.  Help us show San Francisco  Pride how we do it in Texas!"/>
    <x v="37"/>
    <n v="4660"/>
    <x v="0"/>
    <x v="0"/>
    <s v="USD"/>
    <n v="1307851200"/>
    <x v="1636"/>
    <b v="0"/>
    <n v="87"/>
    <b v="1"/>
    <s v="music/rock"/>
    <n v="1.0355555555555556"/>
    <n v="53.5632183908046"/>
    <x v="4"/>
    <x v="11"/>
  </r>
  <r>
    <n v="1637"/>
    <s v="We Fly to Philly / Release new album / Tour west coast"/>
    <s v="We (the band Sunset) has been invited to play in Philadelphia.   Help us get there and you will receive special prizes."/>
    <x v="2"/>
    <n v="519"/>
    <x v="0"/>
    <x v="0"/>
    <s v="USD"/>
    <n v="1262302740"/>
    <x v="1637"/>
    <b v="0"/>
    <n v="15"/>
    <b v="1"/>
    <s v="music/rock"/>
    <n v="1.038"/>
    <n v="34.6"/>
    <x v="4"/>
    <x v="11"/>
  </r>
  <r>
    <n v="1638"/>
    <s v="Avenues EP 2013"/>
    <s v="Avenues will be going in to the studio to record a new EP with Matt Allison!"/>
    <x v="28"/>
    <n v="1050"/>
    <x v="0"/>
    <x v="0"/>
    <s v="USD"/>
    <n v="1362086700"/>
    <x v="1638"/>
    <b v="0"/>
    <n v="27"/>
    <b v="1"/>
    <s v="music/rock"/>
    <n v="1.05"/>
    <n v="38.888888888888886"/>
    <x v="4"/>
    <x v="11"/>
  </r>
  <r>
    <n v="1639"/>
    <s v="The One Two 7s Are Recording an Album!"/>
    <s v="We've written the music and now it's time to record. We're excited to work with Nic at Different Fur studios but we need your help!"/>
    <x v="40"/>
    <n v="1800"/>
    <x v="0"/>
    <x v="0"/>
    <s v="USD"/>
    <n v="1330789165"/>
    <x v="1639"/>
    <b v="0"/>
    <n v="19"/>
    <b v="1"/>
    <s v="music/rock"/>
    <n v="1"/>
    <n v="94.736842105263165"/>
    <x v="4"/>
    <x v="11"/>
  </r>
  <r>
    <n v="1640"/>
    <s v="Lovers and Poets- music video"/>
    <s v="We are a friendly neighborhood electronic pop duo from Los Angeles. We want to shoot a music video for a song from our debut album."/>
    <x v="44"/>
    <n v="679.44"/>
    <x v="0"/>
    <x v="0"/>
    <s v="USD"/>
    <n v="1280800740"/>
    <x v="1640"/>
    <b v="0"/>
    <n v="17"/>
    <b v="1"/>
    <s v="music/rock"/>
    <n v="1.6986000000000001"/>
    <n v="39.967058823529413"/>
    <x v="4"/>
    <x v="11"/>
  </r>
  <r>
    <n v="1641"/>
    <s v="Tanya Dartson- Run for Your Life music video"/>
    <s v="Music Video For Upbeat and Inspiring Song - Run For Your Life"/>
    <x v="30"/>
    <n v="2535"/>
    <x v="0"/>
    <x v="0"/>
    <s v="USD"/>
    <n v="1418998744"/>
    <x v="1641"/>
    <b v="0"/>
    <n v="26"/>
    <b v="1"/>
    <s v="music/pop"/>
    <n v="1.014"/>
    <n v="97.5"/>
    <x v="4"/>
    <x v="27"/>
  </r>
  <r>
    <n v="1642"/>
    <s v="Pop Garden Radio Presents: Season 2 CD"/>
    <s v="Pop Garden Radio Presents: The Rock on the Road Tour Season 2 CD. 23 great Pop tracks from independent Pop artists."/>
    <x v="38"/>
    <n v="1200"/>
    <x v="0"/>
    <x v="0"/>
    <s v="USD"/>
    <n v="1308011727"/>
    <x v="1642"/>
    <b v="0"/>
    <n v="28"/>
    <b v="1"/>
    <s v="music/pop"/>
    <n v="1"/>
    <n v="42.857142857142854"/>
    <x v="4"/>
    <x v="27"/>
  </r>
  <r>
    <n v="1643"/>
    <s v="This Is All Now's Brand New Album!!"/>
    <s v="This Is All Now is putting out a brand new record, and we need YOUR help to do it!"/>
    <x v="10"/>
    <n v="6235"/>
    <x v="0"/>
    <x v="0"/>
    <s v="USD"/>
    <n v="1348516012"/>
    <x v="1643"/>
    <b v="0"/>
    <n v="37"/>
    <b v="1"/>
    <s v="music/pop"/>
    <n v="1.2470000000000001"/>
    <n v="168.51351351351352"/>
    <x v="4"/>
    <x v="27"/>
  </r>
  <r>
    <n v="1644"/>
    <s v="Kevin Wood - Out Among The Wolves"/>
    <s v="Be a part of helping Singer/Songwriter Kevin Wood bring his 3rd Album &quot;Out Among The Wolves&quot; from the studio to you!"/>
    <x v="3"/>
    <n v="10950"/>
    <x v="0"/>
    <x v="0"/>
    <s v="USD"/>
    <n v="1353551160"/>
    <x v="1644"/>
    <b v="0"/>
    <n v="128"/>
    <b v="1"/>
    <s v="music/pop"/>
    <n v="1.095"/>
    <n v="85.546875"/>
    <x v="4"/>
    <x v="27"/>
  </r>
  <r>
    <n v="1645"/>
    <s v="John Clark Records His Debut Album â€œAll I Haveâ€"/>
    <s v="&quot;All I Have is filled with soaring pianos and bright guitars; heartfelt songs coupled with intuitive melodic compositions&quot;"/>
    <x v="10"/>
    <n v="5540"/>
    <x v="0"/>
    <x v="0"/>
    <s v="USD"/>
    <n v="1379515740"/>
    <x v="1645"/>
    <b v="0"/>
    <n v="10"/>
    <b v="1"/>
    <s v="music/pop"/>
    <n v="1.1080000000000001"/>
    <n v="554"/>
    <x v="4"/>
    <x v="27"/>
  </r>
  <r>
    <n v="1646"/>
    <s v="MADAM Album"/>
    <s v="Album 3 funds.We have 13 amazing songs ready to go . a fantastic engineer to mix them, James Aparicio(Depeche Mode/Liars.We need you xx"/>
    <x v="13"/>
    <n v="2204"/>
    <x v="0"/>
    <x v="1"/>
    <s v="GBP"/>
    <n v="1408039860"/>
    <x v="1646"/>
    <b v="0"/>
    <n v="83"/>
    <b v="1"/>
    <s v="music/pop"/>
    <n v="1.1020000000000001"/>
    <n v="26.554216867469879"/>
    <x v="4"/>
    <x v="27"/>
  </r>
  <r>
    <n v="1647"/>
    <s v="JAYSIN + HOT MUSIC VIDEO = EPICNESS!! GRAMMY POP SOUL"/>
    <s v="Grammy Pop Soul Artist Jaysin is raising funds to make the most EPIC Music Video ever and he wants to PUT YOU IN IT!"/>
    <x v="10"/>
    <n v="5236"/>
    <x v="0"/>
    <x v="0"/>
    <s v="USD"/>
    <n v="1339235377"/>
    <x v="1647"/>
    <b v="0"/>
    <n v="46"/>
    <b v="1"/>
    <s v="music/pop"/>
    <n v="1.0471999999999999"/>
    <n v="113.82608695652173"/>
    <x v="4"/>
    <x v="27"/>
  </r>
  <r>
    <n v="1648"/>
    <s v="Arches - Wide Awake on Vinyl "/>
    <s v="We've finished recording our debut LP &quot;Wide Awake&quot; and would love to have it pressed on vinyl, but we need your help"/>
    <x v="98"/>
    <n v="2881"/>
    <x v="0"/>
    <x v="0"/>
    <s v="USD"/>
    <n v="1300636482"/>
    <x v="1648"/>
    <b v="0"/>
    <n v="90"/>
    <b v="1"/>
    <s v="music/pop"/>
    <n v="1.2526086956521738"/>
    <n v="32.011111111111113"/>
    <x v="4"/>
    <x v="27"/>
  </r>
  <r>
    <n v="1649"/>
    <s v="Sam Lyons New Album - 2014"/>
    <s v="This is it! The new Sam Lyons album #3. Help me make it happen by pledging today - pre-order the CD and other cool stuff right here."/>
    <x v="276"/>
    <n v="3822.33"/>
    <x v="0"/>
    <x v="0"/>
    <s v="USD"/>
    <n v="1400862355"/>
    <x v="1649"/>
    <b v="0"/>
    <n v="81"/>
    <b v="1"/>
    <s v="music/pop"/>
    <n v="1.0058763157894737"/>
    <n v="47.189259259259259"/>
    <x v="4"/>
    <x v="27"/>
  </r>
  <r>
    <n v="1650"/>
    <s v="The Psalm Praise Project, Vol. 2"/>
    <s v="Help me record a CD that uses pop styling to give a fresh sound to ancient wisdom from scripture!"/>
    <x v="13"/>
    <n v="2831"/>
    <x v="0"/>
    <x v="0"/>
    <s v="USD"/>
    <n v="1381314437"/>
    <x v="1650"/>
    <b v="0"/>
    <n v="32"/>
    <b v="1"/>
    <s v="music/pop"/>
    <n v="1.4155"/>
    <n v="88.46875"/>
    <x v="4"/>
    <x v="27"/>
  </r>
  <r>
    <n v="1651"/>
    <s v="Music Video For &quot;Altruism (We Can Change The World)&quot;"/>
    <s v="Pop/Alternative/Classical/Electronic artist Dakota Lillie is making a music video for the opening track on his album &quot;The Dream&quot;"/>
    <x v="13"/>
    <n v="2015"/>
    <x v="0"/>
    <x v="0"/>
    <s v="USD"/>
    <n v="1303801140"/>
    <x v="1651"/>
    <b v="0"/>
    <n v="20"/>
    <b v="1"/>
    <s v="music/pop"/>
    <n v="1.0075000000000001"/>
    <n v="100.75"/>
    <x v="4"/>
    <x v="27"/>
  </r>
  <r>
    <n v="1652"/>
    <s v="Autumn Ashley: The Bold New EP &quot;Battle Grounds&quot;"/>
    <s v="A stunning musical story, telling of the triumphs and struggles we experience through our relationships with life, friends and lovers."/>
    <x v="37"/>
    <n v="4530"/>
    <x v="0"/>
    <x v="0"/>
    <s v="USD"/>
    <n v="1385297393"/>
    <x v="1652"/>
    <b v="0"/>
    <n v="70"/>
    <b v="1"/>
    <s v="music/pop"/>
    <n v="1.0066666666666666"/>
    <n v="64.714285714285708"/>
    <x v="4"/>
    <x v="27"/>
  </r>
  <r>
    <n v="1653"/>
    <s v="The Narrative 2011 Spring Tour with Eisley"/>
    <s v="On 4/26, The Narrative will head out on their 1st full US tour with Eisley and aim to raise $7,500 to cover tour expenses. "/>
    <x v="10"/>
    <n v="8711.52"/>
    <x v="0"/>
    <x v="0"/>
    <s v="USD"/>
    <n v="1303675296"/>
    <x v="1653"/>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x v="184"/>
    <n v="1319"/>
    <x v="0"/>
    <x v="0"/>
    <s v="USD"/>
    <n v="1334784160"/>
    <x v="1654"/>
    <b v="0"/>
    <n v="34"/>
    <b v="1"/>
    <s v="music/pop"/>
    <n v="1.199090909090909"/>
    <n v="38.794117647058826"/>
    <x v="4"/>
    <x v="27"/>
  </r>
  <r>
    <n v="1655"/>
    <s v="Meg Porter Debut EP!"/>
    <s v="Berklee College of Music student, Meg Porter needs YOUR help to fund her very first EP!"/>
    <x v="15"/>
    <n v="2143"/>
    <x v="0"/>
    <x v="0"/>
    <s v="USD"/>
    <n v="1333648820"/>
    <x v="1655"/>
    <b v="0"/>
    <n v="48"/>
    <b v="1"/>
    <s v="music/pop"/>
    <n v="1.4286666666666668"/>
    <n v="44.645833333333336"/>
    <x v="4"/>
    <x v="27"/>
  </r>
  <r>
    <n v="1656"/>
    <s v="Jared Mitchell: The Maiden Voyage"/>
    <s v="The making of a quality, full length album journeying through a pop/folk/rock/americana sound_x000a_noisetrade.com/jaredmitchellmusic"/>
    <x v="51"/>
    <n v="7525.12"/>
    <x v="0"/>
    <x v="0"/>
    <s v="USD"/>
    <n v="1355437052"/>
    <x v="1656"/>
    <b v="0"/>
    <n v="48"/>
    <b v="1"/>
    <s v="music/pop"/>
    <n v="1.0033493333333334"/>
    <n v="156.77333333333334"/>
    <x v="4"/>
    <x v="27"/>
  </r>
  <r>
    <n v="1657"/>
    <s v="The Debut Album from Lynette!"/>
    <s v="The long anticipated debut album from singer/songwriter Lynette will be recorded this June in Nashville! You can help make it happen!"/>
    <x v="31"/>
    <n v="26233.45"/>
    <x v="0"/>
    <x v="0"/>
    <s v="USD"/>
    <n v="1337885168"/>
    <x v="1657"/>
    <b v="0"/>
    <n v="221"/>
    <b v="1"/>
    <s v="music/pop"/>
    <n v="1.0493380000000001"/>
    <n v="118.70339366515837"/>
    <x v="4"/>
    <x v="27"/>
  </r>
  <r>
    <n v="1658"/>
    <s v="New Amy Rivard album!!!"/>
    <s v="I've had numerous song ideas spinning around in my head for years now, please help me get them out- into a studio and into your homes!"/>
    <x v="12"/>
    <n v="7934"/>
    <x v="0"/>
    <x v="0"/>
    <s v="USD"/>
    <n v="1355840400"/>
    <x v="1658"/>
    <b v="0"/>
    <n v="107"/>
    <b v="1"/>
    <s v="music/pop"/>
    <n v="1.3223333333333334"/>
    <n v="74.149532710280369"/>
    <x v="4"/>
    <x v="27"/>
  </r>
  <r>
    <n v="1659"/>
    <s v="The Penny Arcade Quartet's Christmas EP"/>
    <s v="The long awaited Christmas EP is in session! We need your help to get it professionally mixed, produced and manufactured."/>
    <x v="2"/>
    <n v="564"/>
    <x v="0"/>
    <x v="1"/>
    <s v="GBP"/>
    <n v="1387281600"/>
    <x v="1659"/>
    <b v="0"/>
    <n v="45"/>
    <b v="1"/>
    <s v="music/pop"/>
    <n v="1.1279999999999999"/>
    <n v="12.533333333333333"/>
    <x v="4"/>
    <x v="27"/>
  </r>
  <r>
    <n v="1660"/>
    <s v="Risotto fragole e champagne"/>
    <s v="Vogliamo realizzare un risotto fragole e champagne e condividerlo con i nostri fan. Faremo il risotto durante un concerto casalingo."/>
    <x v="277"/>
    <n v="1003"/>
    <x v="0"/>
    <x v="13"/>
    <s v="EUR"/>
    <n v="1462053540"/>
    <x v="1660"/>
    <b v="0"/>
    <n v="36"/>
    <b v="1"/>
    <s v="music/pop"/>
    <n v="12.5375"/>
    <n v="27.861111111111111"/>
    <x v="4"/>
    <x v="27"/>
  </r>
  <r>
    <n v="1661"/>
    <s v="Kyana"/>
    <s v="I am excited to present my debut pop project Kyana!_x000a_Piano and vocal sounds embedded in sophisticated, bold arrangements &amp; brisk beats"/>
    <x v="278"/>
    <n v="8098"/>
    <x v="0"/>
    <x v="15"/>
    <s v="EUR"/>
    <n v="1453064400"/>
    <x v="166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x v="6"/>
    <n v="8211"/>
    <x v="0"/>
    <x v="0"/>
    <s v="USD"/>
    <n v="1325310336"/>
    <x v="1662"/>
    <b v="0"/>
    <n v="62"/>
    <b v="1"/>
    <s v="music/pop"/>
    <n v="1.026375"/>
    <n v="132.43548387096774"/>
    <x v="4"/>
    <x v="27"/>
  </r>
  <r>
    <n v="1663"/>
    <s v="ghost -- a music video"/>
    <s v="music is as important to the eyes as it is to the ears. help bring ghost to life in front of your eyes."/>
    <x v="28"/>
    <n v="1080"/>
    <x v="0"/>
    <x v="0"/>
    <s v="USD"/>
    <n v="1422750707"/>
    <x v="1663"/>
    <b v="0"/>
    <n v="32"/>
    <b v="1"/>
    <s v="music/pop"/>
    <n v="1.08"/>
    <n v="33.75"/>
    <x v="4"/>
    <x v="27"/>
  </r>
  <r>
    <n v="1664"/>
    <s v="Grace Sings Grace"/>
    <s v="Korean-American Soprano Grace's Debut Album - coming up in June 2012. Come and be part of this exciting project!"/>
    <x v="30"/>
    <n v="3060.22"/>
    <x v="0"/>
    <x v="0"/>
    <s v="USD"/>
    <n v="1331870340"/>
    <x v="1664"/>
    <b v="0"/>
    <n v="89"/>
    <b v="1"/>
    <s v="music/pop"/>
    <n v="1.2240879999999998"/>
    <n v="34.384494382022467"/>
    <x v="4"/>
    <x v="27"/>
  </r>
  <r>
    <n v="1665"/>
    <s v="Simply Put is recording an album!"/>
    <s v="Simply Put is recording our debut album and needs to raise funds for studio time, printing and possibly the start of a sound system.  "/>
    <x v="8"/>
    <n v="4181"/>
    <x v="0"/>
    <x v="0"/>
    <s v="USD"/>
    <n v="1298343600"/>
    <x v="1665"/>
    <b v="0"/>
    <n v="93"/>
    <b v="1"/>
    <s v="music/pop"/>
    <n v="1.1945714285714286"/>
    <n v="44.956989247311824"/>
    <x v="4"/>
    <x v="27"/>
  </r>
  <r>
    <n v="1666"/>
    <s v="Venus On Fire + Extraordinary Producer = Legendary New EP"/>
    <s v="Play a KEY role in Venus On Fire's success - Working with a World Class Producer to make a memorable EP."/>
    <x v="30"/>
    <n v="4022"/>
    <x v="0"/>
    <x v="0"/>
    <s v="USD"/>
    <n v="1364447073"/>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x v="104"/>
    <n v="4313"/>
    <x v="0"/>
    <x v="0"/>
    <s v="USD"/>
    <n v="1394521140"/>
    <x v="1667"/>
    <b v="0"/>
    <n v="82"/>
    <b v="1"/>
    <s v="music/pop"/>
    <n v="1.2685294117647059"/>
    <n v="52.597560975609753"/>
    <x v="4"/>
    <x v="27"/>
  </r>
  <r>
    <n v="1668"/>
    <s v="Jonathan Cody White Makes His Debut EP!!!"/>
    <s v="Making my debut EP &quot;Words Left In My Mind&quot; with the help of Kickstarter and all you awesome people! Thanks for the support!!"/>
    <x v="6"/>
    <n v="8211"/>
    <x v="0"/>
    <x v="0"/>
    <s v="USD"/>
    <n v="1322454939"/>
    <x v="1668"/>
    <b v="0"/>
    <n v="116"/>
    <b v="1"/>
    <s v="music/pop"/>
    <n v="1.026375"/>
    <n v="70.784482758620683"/>
    <x v="4"/>
    <x v="27"/>
  </r>
  <r>
    <n v="1669"/>
    <s v="Summer Gill 'Stormy Weather' EP"/>
    <s v="Hi guys! I'll be recording a 6-7 song EP this summer and I need your help to make it happen! _x000a_Any support is appreciated!"/>
    <x v="13"/>
    <n v="2795"/>
    <x v="0"/>
    <x v="0"/>
    <s v="USD"/>
    <n v="1464729276"/>
    <x v="1669"/>
    <b v="0"/>
    <n v="52"/>
    <b v="1"/>
    <s v="music/pop"/>
    <n v="1.3975"/>
    <n v="53.75"/>
    <x v="4"/>
    <x v="27"/>
  </r>
  <r>
    <n v="1670"/>
    <s v="Help Launch Cities and Saints Debut Album!"/>
    <s v="We are ready to record our first album, but we need your help to make it a reality. Be an active part in producing this record and you'll be rewarded!"/>
    <x v="28"/>
    <n v="1026"/>
    <x v="0"/>
    <x v="0"/>
    <s v="USD"/>
    <n v="1278302400"/>
    <x v="1670"/>
    <b v="0"/>
    <n v="23"/>
    <b v="1"/>
    <s v="music/pop"/>
    <n v="1.026"/>
    <n v="44.608695652173914"/>
    <x v="4"/>
    <x v="27"/>
  </r>
  <r>
    <n v="1671"/>
    <s v="Luke O'Brien's Kickstarter"/>
    <s v="I am seeking funding in order to help take my music from a hobby to a career."/>
    <x v="13"/>
    <n v="2013.47"/>
    <x v="0"/>
    <x v="0"/>
    <s v="USD"/>
    <n v="1470056614"/>
    <x v="1671"/>
    <b v="0"/>
    <n v="77"/>
    <b v="1"/>
    <s v="music/pop"/>
    <n v="1.0067349999999999"/>
    <n v="26.148961038961041"/>
    <x v="4"/>
    <x v="27"/>
  </r>
  <r>
    <n v="1672"/>
    <s v="High Altotude Debut Album"/>
    <s v="Sweet, sweet harmonies from Portland Oregon's premiere high school women's a cappella group."/>
    <x v="180"/>
    <n v="1920"/>
    <x v="0"/>
    <x v="0"/>
    <s v="USD"/>
    <n v="1338824730"/>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x v="190"/>
    <n v="2690"/>
    <x v="0"/>
    <x v="0"/>
    <s v="USD"/>
    <n v="1425675892"/>
    <x v="1673"/>
    <b v="0"/>
    <n v="59"/>
    <b v="1"/>
    <s v="music/pop"/>
    <n v="1.2809523809523808"/>
    <n v="45.593220338983052"/>
    <x v="4"/>
    <x v="27"/>
  </r>
  <r>
    <n v="1674"/>
    <s v="Candice Russell New EP: IGNITE"/>
    <s v="This is my biggest project YET! The songs are recorded &amp; I need your help to package &amp; promote this music. Let's finish this together!"/>
    <x v="10"/>
    <n v="10085"/>
    <x v="0"/>
    <x v="0"/>
    <s v="USD"/>
    <n v="1471503540"/>
    <x v="1674"/>
    <b v="0"/>
    <n v="113"/>
    <b v="1"/>
    <s v="music/pop"/>
    <n v="2.0169999999999999"/>
    <n v="89.247787610619469"/>
    <x v="4"/>
    <x v="27"/>
  </r>
  <r>
    <n v="1675"/>
    <s v="The Great Party's Debut Album!"/>
    <s v="The Great Party is releasing their debut album. Here's your chance to be a part of it!"/>
    <x v="28"/>
    <n v="1374.16"/>
    <x v="0"/>
    <x v="0"/>
    <s v="USD"/>
    <n v="1318802580"/>
    <x v="1675"/>
    <b v="0"/>
    <n v="34"/>
    <b v="1"/>
    <s v="music/pop"/>
    <n v="1.37416"/>
    <n v="40.416470588235299"/>
    <x v="4"/>
    <x v="27"/>
  </r>
  <r>
    <n v="1676"/>
    <s v="Bridge 19 CD Release Tour"/>
    <s v="Help fund Bridge 19's tour in support of their first duo record, to be released in May 2012."/>
    <x v="9"/>
    <n v="3460"/>
    <x v="0"/>
    <x v="0"/>
    <s v="USD"/>
    <n v="1334980740"/>
    <x v="1676"/>
    <b v="0"/>
    <n v="42"/>
    <b v="1"/>
    <s v="music/pop"/>
    <n v="1.1533333333333333"/>
    <n v="82.38095238095238"/>
    <x v="4"/>
    <x v="27"/>
  </r>
  <r>
    <n v="1677"/>
    <s v="Andrius Pojavis new album &quot;Seven&quot;"/>
    <s v="It's time to record my new album. Studio, musicians and arranger are ready, are you coming on this journey with me?"/>
    <x v="12"/>
    <n v="6700"/>
    <x v="0"/>
    <x v="3"/>
    <s v="EUR"/>
    <n v="1460786340"/>
    <x v="1677"/>
    <b v="0"/>
    <n v="42"/>
    <b v="1"/>
    <s v="music/pop"/>
    <n v="1.1166666666666667"/>
    <n v="159.52380952380952"/>
    <x v="4"/>
    <x v="27"/>
  </r>
  <r>
    <n v="1678"/>
    <s v="Cassandra Violet &quot;Beyond the Fray&quot; Music Video"/>
    <s v="Help me make an amazing music video so that I can take my music to the next level and get a manager!"/>
    <x v="15"/>
    <n v="1776"/>
    <x v="0"/>
    <x v="0"/>
    <s v="USD"/>
    <n v="139171867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x v="13"/>
    <n v="3500"/>
    <x v="0"/>
    <x v="0"/>
    <s v="USD"/>
    <n v="1311298745"/>
    <x v="1679"/>
    <b v="0"/>
    <n v="56"/>
    <b v="1"/>
    <s v="music/pop"/>
    <n v="1.75"/>
    <n v="62.5"/>
    <x v="4"/>
    <x v="27"/>
  </r>
  <r>
    <n v="1680"/>
    <s v="Kick Out a Record"/>
    <s v="Working Musician dilemma #164: how the taxman put Kick the Record 2.0 on hold"/>
    <x v="28"/>
    <n v="1175"/>
    <x v="0"/>
    <x v="0"/>
    <s v="USD"/>
    <n v="1405188667"/>
    <x v="1680"/>
    <b v="0"/>
    <n v="25"/>
    <b v="1"/>
    <s v="music/pop"/>
    <n v="1.175"/>
    <n v="47"/>
    <x v="4"/>
    <x v="27"/>
  </r>
  <r>
    <n v="1681"/>
    <s v="Slugs and Bugs - TWO &quot;Sing the Bible&quot; CDs!"/>
    <s v="Slugs &amp; Bugs is making TWO NEW Sing the Bible CDs in 2017, with Scripture songs all about Jesus - His words, His life, and His mission."/>
    <x v="99"/>
    <n v="65924.38"/>
    <x v="3"/>
    <x v="0"/>
    <s v="USD"/>
    <n v="1490752800"/>
    <x v="1681"/>
    <b v="0"/>
    <n v="884"/>
    <b v="0"/>
    <s v="music/faith"/>
    <n v="1.0142212307692309"/>
    <n v="74.575090497737563"/>
    <x v="4"/>
    <x v="28"/>
  </r>
  <r>
    <n v="1682"/>
    <s v="Looking Up &amp; Holding On CD Project - Christian songwriter"/>
    <s v="Christian singer-wongerwriter searching for funding to record CD of original Christian music."/>
    <x v="12"/>
    <n v="0"/>
    <x v="3"/>
    <x v="0"/>
    <s v="USD"/>
    <n v="1492142860"/>
    <x v="1682"/>
    <b v="0"/>
    <n v="0"/>
    <b v="0"/>
    <s v="music/faith"/>
    <n v="0"/>
    <e v="#DIV/0!"/>
    <x v="4"/>
    <x v="28"/>
  </r>
  <r>
    <n v="1683"/>
    <s v="Manman doudou tÃ©moignage d'une mÃ¨re Album"/>
    <s v="Rendre tÃ©moignage de ce que Dieu fait chaque jour pour moi et venir en  aide  aux autres, c'est  mon but."/>
    <x v="8"/>
    <n v="760"/>
    <x v="3"/>
    <x v="6"/>
    <s v="EUR"/>
    <n v="1491590738"/>
    <x v="1683"/>
    <b v="0"/>
    <n v="10"/>
    <b v="0"/>
    <s v="music/faith"/>
    <n v="0.21714285714285714"/>
    <n v="76"/>
    <x v="4"/>
    <x v="28"/>
  </r>
  <r>
    <n v="1684"/>
    <s v="Goodness &amp; Mercy EP - Marty Mikles"/>
    <s v="New Music from Marty Mikles!  A new EP all about God's Goodness &amp; Mercy."/>
    <x v="6"/>
    <n v="8730"/>
    <x v="3"/>
    <x v="0"/>
    <s v="USD"/>
    <n v="1489775641"/>
    <x v="1684"/>
    <b v="0"/>
    <n v="101"/>
    <b v="0"/>
    <s v="music/faith"/>
    <n v="1.0912500000000001"/>
    <n v="86.43564356435644"/>
    <x v="4"/>
    <x v="28"/>
  </r>
  <r>
    <n v="1685"/>
    <s v="Help Support Brad Dassey's Music"/>
    <s v="My name is Brad Dassey.  I've been composing and making music for 18 years now.  I want to get my music out there even further."/>
    <x v="18"/>
    <n v="360"/>
    <x v="3"/>
    <x v="0"/>
    <s v="USD"/>
    <n v="1490331623"/>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x v="10"/>
    <n v="18"/>
    <x v="3"/>
    <x v="5"/>
    <s v="CAD"/>
    <n v="1493320519"/>
    <x v="1686"/>
    <b v="0"/>
    <n v="1"/>
    <b v="0"/>
    <s v="music/faith"/>
    <n v="3.5999999999999999E-3"/>
    <n v="18"/>
    <x v="4"/>
    <x v="28"/>
  </r>
  <r>
    <n v="1687"/>
    <s v="Fike // You Say Speak We Say Move"/>
    <s v="Be a part of bringing &quot;YOU SAY SPEAK WE SAY MOVE&quot; into existence with FIKE. This is our first album since moving back to Baton Rouge!"/>
    <x v="3"/>
    <n v="3125"/>
    <x v="3"/>
    <x v="0"/>
    <s v="USD"/>
    <n v="1491855300"/>
    <x v="1687"/>
    <b v="0"/>
    <n v="39"/>
    <b v="0"/>
    <s v="music/faith"/>
    <n v="0.3125"/>
    <n v="80.128205128205124"/>
    <x v="4"/>
    <x v="28"/>
  </r>
  <r>
    <n v="1688"/>
    <s v="Christofer Scott: Dive In EP"/>
    <s v="Professionally recording a worship and contemporary Christian music album that connects to people and connects their heart to God."/>
    <x v="23"/>
    <n v="1772"/>
    <x v="3"/>
    <x v="0"/>
    <s v="USD"/>
    <n v="1491738594"/>
    <x v="1688"/>
    <b v="0"/>
    <n v="7"/>
    <b v="0"/>
    <s v="music/faith"/>
    <n v="0.443"/>
    <n v="253.14285714285714"/>
    <x v="4"/>
    <x v="28"/>
  </r>
  <r>
    <n v="1689"/>
    <s v="Fly Away"/>
    <s v="Praising the Living God in the second half of life."/>
    <x v="262"/>
    <n v="2400"/>
    <x v="3"/>
    <x v="0"/>
    <s v="USD"/>
    <n v="1489700230"/>
    <x v="1689"/>
    <b v="0"/>
    <n v="14"/>
    <b v="0"/>
    <s v="music/faith"/>
    <n v="1"/>
    <n v="171.42857142857142"/>
    <x v="4"/>
    <x v="28"/>
  </r>
  <r>
    <n v="1690"/>
    <s v="NewKings Album &quot;Rise Up&quot;"/>
    <s v="Our newest project! We are hard at it trying to bring music that uplifts the spirit, and tells a story of life-changing love."/>
    <x v="30"/>
    <n v="635"/>
    <x v="3"/>
    <x v="0"/>
    <s v="USD"/>
    <n v="1491470442"/>
    <x v="1690"/>
    <b v="0"/>
    <n v="11"/>
    <b v="0"/>
    <s v="music/faith"/>
    <n v="0.254"/>
    <n v="57.727272727272727"/>
    <x v="4"/>
    <x v="28"/>
  </r>
  <r>
    <n v="1691"/>
    <s v="Sing Like You Were Meant To!"/>
    <s v="TUV Online is making highly effective vocal training available &amp; affordable to churches, worship leaders and singers around the world!"/>
    <x v="11"/>
    <n v="10042"/>
    <x v="3"/>
    <x v="0"/>
    <s v="USD"/>
    <n v="1491181200"/>
    <x v="1691"/>
    <b v="0"/>
    <n v="38"/>
    <b v="0"/>
    <s v="music/faith"/>
    <n v="0.33473333333333333"/>
    <n v="264.26315789473682"/>
    <x v="4"/>
    <x v="28"/>
  </r>
  <r>
    <n v="1692"/>
    <s v="Get Your Hopes Up"/>
    <s v="After 3 years.....It's time for some new music! Album #2 is in motion and I can't wait to share it with all of you!"/>
    <x v="10"/>
    <n v="2390"/>
    <x v="3"/>
    <x v="0"/>
    <s v="USD"/>
    <n v="1490572740"/>
    <x v="1692"/>
    <b v="0"/>
    <n v="15"/>
    <b v="0"/>
    <s v="music/faith"/>
    <n v="0.47799999999999998"/>
    <n v="159.33333333333334"/>
    <x v="4"/>
    <x v="28"/>
  </r>
  <r>
    <n v="1693"/>
    <s v="Debut Studio EP // Sam Hibbard"/>
    <s v="Creating and playing music is what i love. I long to produce &amp; release fresh, raw and relevant songs that come straight from the heart."/>
    <x v="9"/>
    <n v="280"/>
    <x v="3"/>
    <x v="1"/>
    <s v="GBP"/>
    <n v="1491768000"/>
    <x v="1693"/>
    <b v="0"/>
    <n v="8"/>
    <b v="0"/>
    <s v="music/faith"/>
    <n v="9.3333333333333338E-2"/>
    <n v="35"/>
    <x v="4"/>
    <x v="28"/>
  </r>
  <r>
    <n v="1694"/>
    <s v="Thundercreek Studios"/>
    <s v="Hey all I'm building out my Christian Recording studio in a new building. I have the building but lack the funds to build it out!!!"/>
    <x v="3"/>
    <n v="5"/>
    <x v="3"/>
    <x v="0"/>
    <s v="USD"/>
    <n v="1490589360"/>
    <x v="1694"/>
    <b v="0"/>
    <n v="1"/>
    <b v="0"/>
    <s v="music/faith"/>
    <n v="5.0000000000000001E-4"/>
    <n v="5"/>
    <x v="4"/>
    <x v="28"/>
  </r>
  <r>
    <n v="1695"/>
    <s v="THE PREACHER'S DAUGHTERS CD Hymns Recording Project"/>
    <s v="We are the Preacher's Daughters &amp; recording a HYMNS CD with our unique vocal duo &amp; interwoven Cello. Hymns in a fresh, beautiful way."/>
    <x v="14"/>
    <n v="1405"/>
    <x v="3"/>
    <x v="0"/>
    <s v="USD"/>
    <n v="1491786000"/>
    <x v="1695"/>
    <b v="0"/>
    <n v="23"/>
    <b v="0"/>
    <s v="music/faith"/>
    <n v="0.11708333333333333"/>
    <n v="61.086956521739133"/>
    <x v="4"/>
    <x v="28"/>
  </r>
  <r>
    <n v="1696"/>
    <s v="Angel Talking truth to share with the world."/>
    <s v="I was dying. No will to live. Angel spoke to me. Changed my life. Help me to Share the message with the world. My life changing story."/>
    <x v="82"/>
    <n v="0"/>
    <x v="3"/>
    <x v="0"/>
    <s v="USD"/>
    <n v="1491007211"/>
    <x v="1696"/>
    <b v="0"/>
    <n v="0"/>
    <b v="0"/>
    <s v="music/faith"/>
    <n v="0"/>
    <e v="#DIV/0!"/>
    <x v="4"/>
    <x v="28"/>
  </r>
  <r>
    <n v="1697"/>
    <s v="Undivided Heart - a worship album by John Gabriel Arends"/>
    <s v="You can help create an awesome new worship album and in return get exclusive rewards ONLY for backers of this project."/>
    <x v="78"/>
    <n v="2526"/>
    <x v="3"/>
    <x v="0"/>
    <s v="USD"/>
    <n v="1491781648"/>
    <x v="1697"/>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x v="152"/>
    <n v="0"/>
    <x v="3"/>
    <x v="0"/>
    <s v="USD"/>
    <n v="1490499180"/>
    <x v="1698"/>
    <b v="0"/>
    <n v="0"/>
    <b v="0"/>
    <s v="music/faith"/>
    <n v="0"/>
    <e v="#DIV/0!"/>
    <x v="4"/>
    <x v="28"/>
  </r>
  <r>
    <n v="1699"/>
    <s v="THE WORSHIP ALBUM!"/>
    <s v="Friends! Will you help me create a new worship album??! I want this album to give God the worship he deserves and draw people to Him."/>
    <x v="279"/>
    <n v="216"/>
    <x v="3"/>
    <x v="0"/>
    <s v="USD"/>
    <n v="1491943445"/>
    <x v="1699"/>
    <b v="0"/>
    <n v="4"/>
    <b v="0"/>
    <s v="music/faith"/>
    <n v="4.2311459353574929E-2"/>
    <n v="54"/>
    <x v="4"/>
    <x v="28"/>
  </r>
  <r>
    <n v="1700"/>
    <s v="Camp Songs: original worship songs inspired by summer camp"/>
    <s v="My debut full-length album. This album will be a new direction as we hope to capture the worship that happens when you're at camp."/>
    <x v="22"/>
    <n v="5212"/>
    <x v="3"/>
    <x v="0"/>
    <s v="USD"/>
    <n v="1491019200"/>
    <x v="17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x v="280"/>
    <n v="10"/>
    <x v="2"/>
    <x v="0"/>
    <s v="USD"/>
    <n v="1421337405"/>
    <x v="1701"/>
    <b v="0"/>
    <n v="2"/>
    <b v="0"/>
    <s v="music/faith"/>
    <n v="1.9801980198019802E-3"/>
    <n v="5"/>
    <x v="4"/>
    <x v="28"/>
  </r>
  <r>
    <n v="1702"/>
    <s v="lyndale lewis and new vision prosper cd release"/>
    <s v="I can do all things through christ jesus"/>
    <x v="281"/>
    <n v="1"/>
    <x v="2"/>
    <x v="0"/>
    <s v="USD"/>
    <n v="1427745150"/>
    <x v="1702"/>
    <b v="0"/>
    <n v="1"/>
    <b v="0"/>
    <s v="music/faith"/>
    <n v="6.0606060606060605E-5"/>
    <n v="1"/>
    <x v="4"/>
    <x v="28"/>
  </r>
  <r>
    <n v="1703"/>
    <s v="Joy Full Noise!"/>
    <s v="I would love for you to be a part of helping me raise money for music and video production to launch my first Worship album!"/>
    <x v="10"/>
    <n v="51"/>
    <x v="2"/>
    <x v="0"/>
    <s v="USD"/>
    <n v="1441003537"/>
    <x v="1703"/>
    <b v="0"/>
    <n v="2"/>
    <b v="0"/>
    <s v="music/faith"/>
    <n v="1.0200000000000001E-2"/>
    <n v="25.5"/>
    <x v="4"/>
    <x v="28"/>
  </r>
  <r>
    <n v="1704"/>
    <s v="Jericho Down Worship Album"/>
    <s v="We want to record an album of popular praise &amp; worship songs with our own influence and style."/>
    <x v="13"/>
    <n v="1302"/>
    <x v="2"/>
    <x v="0"/>
    <s v="USD"/>
    <n v="1424056873"/>
    <x v="1704"/>
    <b v="0"/>
    <n v="11"/>
    <b v="0"/>
    <s v="music/faith"/>
    <n v="0.65100000000000002"/>
    <n v="118.36363636363636"/>
    <x v="4"/>
    <x v="28"/>
  </r>
  <r>
    <n v="1705"/>
    <s v="Piano Prayer Album - Russ James"/>
    <s v="An instrumental album that ranges from hymns to contemporary music. All the music is recorded by myself."/>
    <x v="13"/>
    <n v="0"/>
    <x v="2"/>
    <x v="0"/>
    <s v="USD"/>
    <n v="1441814400"/>
    <x v="1705"/>
    <b v="0"/>
    <n v="0"/>
    <b v="0"/>
    <s v="music/faith"/>
    <n v="0"/>
    <e v="#DIV/0!"/>
    <x v="4"/>
    <x v="28"/>
  </r>
  <r>
    <n v="1706"/>
    <s v="Gemeinde in Bremen"/>
    <s v="Unsere &quot;Aufgabe&quot; ist es, fÃ¼r Christen da zu sein die keiner Gemeinde angehÃ¶ren. Zudem spielt Lobpreis eine Zentrale Rolle."/>
    <x v="62"/>
    <n v="0"/>
    <x v="2"/>
    <x v="12"/>
    <s v="EUR"/>
    <n v="1440314472"/>
    <x v="1706"/>
    <b v="0"/>
    <n v="0"/>
    <b v="0"/>
    <s v="music/faith"/>
    <n v="0"/>
    <e v="#DIV/0!"/>
    <x v="4"/>
    <x v="28"/>
  </r>
  <r>
    <n v="1707"/>
    <s v="Hurricanes and Coastal Storms- Chapel Studio Project"/>
    <s v="We exist to proclaim the love of Christ through music! Partner with our ministry and help us spread God's love with a new studio album!"/>
    <x v="10"/>
    <n v="487"/>
    <x v="2"/>
    <x v="0"/>
    <s v="USD"/>
    <n v="1459181895"/>
    <x v="1707"/>
    <b v="0"/>
    <n v="9"/>
    <b v="0"/>
    <s v="music/faith"/>
    <n v="9.74E-2"/>
    <n v="54.111111111111114"/>
    <x v="4"/>
    <x v="28"/>
  </r>
  <r>
    <n v="1708"/>
    <s v="Praise: It's what we do"/>
    <s v="A debut album for the New Gate Church's praise team; making a cd filled with original songs from a team of misfits with 1 goal in mind"/>
    <x v="39"/>
    <n v="0"/>
    <x v="2"/>
    <x v="0"/>
    <s v="USD"/>
    <n v="1462135706"/>
    <x v="1708"/>
    <b v="0"/>
    <n v="0"/>
    <b v="0"/>
    <s v="music/faith"/>
    <n v="0"/>
    <e v="#DIV/0!"/>
    <x v="4"/>
    <x v="28"/>
  </r>
  <r>
    <n v="1709"/>
    <s v="Psalms"/>
    <s v="A project to set psalms to music. The psalms are taken from the English Standard Version (ESV) of the Bible."/>
    <x v="257"/>
    <n v="85"/>
    <x v="2"/>
    <x v="0"/>
    <s v="USD"/>
    <n v="1409513940"/>
    <x v="1709"/>
    <b v="0"/>
    <n v="4"/>
    <b v="0"/>
    <s v="music/faith"/>
    <n v="4.8571428571428571E-2"/>
    <n v="21.25"/>
    <x v="4"/>
    <x v="28"/>
  </r>
  <r>
    <n v="1710"/>
    <s v="Producing a live album of our upcoming Europe tour"/>
    <s v="We want to create a gospel live album which has never been produced before."/>
    <x v="10"/>
    <n v="34"/>
    <x v="2"/>
    <x v="12"/>
    <s v="EUR"/>
    <n v="1453122000"/>
    <x v="1710"/>
    <b v="0"/>
    <n v="1"/>
    <b v="0"/>
    <s v="music/faith"/>
    <n v="6.7999999999999996E-3"/>
    <n v="34"/>
    <x v="4"/>
    <x v="28"/>
  </r>
  <r>
    <n v="1711"/>
    <s v="Redemption - Debut Multi-cultural Worship Album"/>
    <s v="&quot;Redemption&quot; is a multi-cultural worship album aimed at giving you an 'around-the-world' experience of Jesus-focused worship."/>
    <x v="3"/>
    <n v="1050"/>
    <x v="2"/>
    <x v="0"/>
    <s v="USD"/>
    <n v="1409585434"/>
    <x v="1711"/>
    <b v="0"/>
    <n v="2"/>
    <b v="0"/>
    <s v="music/faith"/>
    <n v="0.105"/>
    <n v="525"/>
    <x v="4"/>
    <x v="28"/>
  </r>
  <r>
    <n v="1712"/>
    <s v="Midwest Cowboy Ministries"/>
    <s v="Recording/equipment for MCM - a team of musicians who will help your local musicians to hold your own Cowboy Church with Gospel Music"/>
    <x v="10"/>
    <n v="0"/>
    <x v="2"/>
    <x v="0"/>
    <s v="USD"/>
    <n v="1435701353"/>
    <x v="1712"/>
    <b v="0"/>
    <n v="0"/>
    <b v="0"/>
    <s v="music/faith"/>
    <n v="0"/>
    <e v="#DIV/0!"/>
    <x v="4"/>
    <x v="28"/>
  </r>
  <r>
    <n v="1713"/>
    <s v="&quot;UNCOVERED ME&quot;"/>
    <s v="This music project is a compilation to my up-coming book UNCOVERED ME, I need your support to help me go to New York and complete it."/>
    <x v="9"/>
    <n v="50"/>
    <x v="2"/>
    <x v="0"/>
    <s v="USD"/>
    <n v="1412536412"/>
    <x v="1713"/>
    <b v="0"/>
    <n v="1"/>
    <b v="0"/>
    <s v="music/faith"/>
    <n v="1.6666666666666666E-2"/>
    <n v="50"/>
    <x v="4"/>
    <x v="28"/>
  </r>
  <r>
    <n v="1714"/>
    <s v="Positive music. Zachary Freedoms NEW album, campaign."/>
    <s v="Change the world. Music should be more fun, positive, and compassionate. What goes into your ears is important- same for your kids."/>
    <x v="31"/>
    <n v="1967"/>
    <x v="2"/>
    <x v="0"/>
    <s v="USD"/>
    <n v="1430517761"/>
    <x v="1714"/>
    <b v="0"/>
    <n v="17"/>
    <b v="0"/>
    <s v="music/faith"/>
    <n v="7.868E-2"/>
    <n v="115.70588235294117"/>
    <x v="4"/>
    <x v="28"/>
  </r>
  <r>
    <n v="1715"/>
    <s v="The Heart of a P.K."/>
    <s v="Kimberly Stokes the daughter of Elder Baby Stokes Jr, of Bibleway C.O.G.I.C, is currently working on a EP. She is sharing her heart"/>
    <x v="10"/>
    <n v="11"/>
    <x v="2"/>
    <x v="0"/>
    <s v="USD"/>
    <n v="1427772120"/>
    <x v="171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x v="13"/>
    <n v="150"/>
    <x v="2"/>
    <x v="0"/>
    <s v="USD"/>
    <n v="1481295099"/>
    <x v="1716"/>
    <b v="0"/>
    <n v="3"/>
    <b v="0"/>
    <s v="music/faith"/>
    <n v="7.4999999999999997E-2"/>
    <n v="50"/>
    <x v="4"/>
    <x v="28"/>
  </r>
  <r>
    <n v="1717"/>
    <s v="Shift Records A New EP!"/>
    <s v="Our first record created to reach, inspire, and ultimately express the love of Jesus to our generation."/>
    <x v="282"/>
    <n v="1395"/>
    <x v="2"/>
    <x v="0"/>
    <s v="USD"/>
    <n v="1461211200"/>
    <x v="1717"/>
    <b v="0"/>
    <n v="41"/>
    <b v="0"/>
    <s v="music/faith"/>
    <n v="0.42725880551301687"/>
    <n v="34.024390243902438"/>
    <x v="4"/>
    <x v="28"/>
  </r>
  <r>
    <n v="1718"/>
    <s v="The Prodigal Son"/>
    <s v="A melody for the galaxy."/>
    <x v="19"/>
    <n v="75"/>
    <x v="2"/>
    <x v="0"/>
    <s v="USD"/>
    <n v="1463201940"/>
    <x v="1718"/>
    <b v="0"/>
    <n v="2"/>
    <b v="0"/>
    <s v="music/faith"/>
    <n v="2.142857142857143E-3"/>
    <n v="37.5"/>
    <x v="4"/>
    <x v="28"/>
  </r>
  <r>
    <n v="1719"/>
    <s v="Messiah's Call &quot;He'll Do It Today&quot; 2014"/>
    <s v="Building the foundation for a great work! Join us on our journey to bring a fresh approach to ministry through song and testimony!"/>
    <x v="23"/>
    <n v="35"/>
    <x v="2"/>
    <x v="0"/>
    <s v="USD"/>
    <n v="1410958191"/>
    <x v="1719"/>
    <b v="0"/>
    <n v="3"/>
    <b v="0"/>
    <s v="music/faith"/>
    <n v="8.7500000000000008E-3"/>
    <n v="11.666666666666666"/>
    <x v="4"/>
    <x v="28"/>
  </r>
  <r>
    <n v="1720"/>
    <s v="Justin &amp; Elly Heckel DEBUT ALBUM!"/>
    <s v="Justin and Elly Heckel just finished recording their Debut Album and need your help to release it to the rest of the World!"/>
    <x v="23"/>
    <n v="225"/>
    <x v="2"/>
    <x v="0"/>
    <s v="USD"/>
    <n v="1415562471"/>
    <x v="1720"/>
    <b v="0"/>
    <n v="8"/>
    <b v="0"/>
    <s v="music/faith"/>
    <n v="5.6250000000000001E-2"/>
    <n v="28.125"/>
    <x v="4"/>
    <x v="28"/>
  </r>
  <r>
    <n v="1721"/>
    <s v="&quot;HEAVEN'S CALLING&quot;"/>
    <s v="Heavens calling is an album for people all over the world in need of a healing for the soul, positive mindset and total prosperity"/>
    <x v="10"/>
    <n v="0"/>
    <x v="2"/>
    <x v="0"/>
    <s v="USD"/>
    <n v="1449831863"/>
    <x v="1721"/>
    <b v="0"/>
    <n v="0"/>
    <b v="0"/>
    <s v="music/faith"/>
    <n v="0"/>
    <e v="#DIV/0!"/>
    <x v="4"/>
    <x v="28"/>
  </r>
  <r>
    <n v="1722"/>
    <s v="Preserving the DC Gospel Stars"/>
    <s v="I am raising money to leave a legacy for the DC Gospel Stars and preserve this art form for music lovers of this style."/>
    <x v="283"/>
    <n v="1"/>
    <x v="2"/>
    <x v="0"/>
    <s v="USD"/>
    <n v="1459642200"/>
    <x v="1722"/>
    <b v="0"/>
    <n v="1"/>
    <b v="0"/>
    <s v="music/faith"/>
    <n v="3.4722222222222224E-4"/>
    <n v="1"/>
    <x v="4"/>
    <x v="28"/>
  </r>
  <r>
    <n v="1723"/>
    <s v="Straighter Road Album Fundraiser"/>
    <s v="We are a vocal group from the Northwest looking to create a gospel, jazz, a cappella ablum and would love the support of music lovers."/>
    <x v="3"/>
    <n v="650"/>
    <x v="2"/>
    <x v="0"/>
    <s v="USD"/>
    <n v="1435730400"/>
    <x v="1723"/>
    <b v="0"/>
    <n v="3"/>
    <b v="0"/>
    <s v="music/faith"/>
    <n v="6.5000000000000002E-2"/>
    <n v="216.66666666666666"/>
    <x v="4"/>
    <x v="28"/>
  </r>
  <r>
    <n v="1724"/>
    <s v="Die Another Day 1st CD (Christian Rock)"/>
    <s v="We are just some guys who Love the Lord and want to share our personal experiences of what GOD has done for us through our music."/>
    <x v="12"/>
    <n v="35"/>
    <x v="2"/>
    <x v="0"/>
    <s v="USD"/>
    <n v="1414707762"/>
    <x v="1724"/>
    <b v="0"/>
    <n v="4"/>
    <b v="0"/>
    <s v="music/faith"/>
    <n v="5.8333333333333336E-3"/>
    <n v="8.75"/>
    <x v="4"/>
    <x v="28"/>
  </r>
  <r>
    <n v="1725"/>
    <s v="Unveiled Debut Album"/>
    <s v="Christian band signed to VECA Records to release their debut album in Spring 2015.  This ministry is relying on faith-based donations."/>
    <x v="62"/>
    <n v="560"/>
    <x v="2"/>
    <x v="0"/>
    <s v="USD"/>
    <n v="1408922049"/>
    <x v="1725"/>
    <b v="0"/>
    <n v="9"/>
    <b v="0"/>
    <s v="music/faith"/>
    <n v="0.10181818181818182"/>
    <n v="62.222222222222221"/>
    <x v="4"/>
    <x v="28"/>
  </r>
  <r>
    <n v="1726"/>
    <s v="&quot;Every Day&quot; CD by Amanda Joy Hall"/>
    <s v="Amanda Joy Hall's sophomore album, &quot;Every Day&quot;. Release expected July 2014"/>
    <x v="115"/>
    <n v="2196"/>
    <x v="2"/>
    <x v="0"/>
    <s v="USD"/>
    <n v="1403906664"/>
    <x v="1726"/>
    <b v="0"/>
    <n v="16"/>
    <b v="0"/>
    <s v="music/faith"/>
    <n v="0.33784615384615385"/>
    <n v="137.25"/>
    <x v="4"/>
    <x v="28"/>
  </r>
  <r>
    <n v="1727"/>
    <s v="New album - Prophetic guitar soundscapes, Volume 2"/>
    <s v="Please help fund my second Prophetic Guitar album. Be a part of a pioneering and groundbreaking sound released from Heaven."/>
    <x v="9"/>
    <n v="1"/>
    <x v="2"/>
    <x v="1"/>
    <s v="GBP"/>
    <n v="1428231600"/>
    <x v="1727"/>
    <b v="0"/>
    <n v="1"/>
    <b v="0"/>
    <s v="music/faith"/>
    <n v="3.3333333333333332E-4"/>
    <n v="1"/>
    <x v="4"/>
    <x v="28"/>
  </r>
  <r>
    <n v="1728"/>
    <s v="With His Presence"/>
    <s v="Be in God's presence through instrumental covers of hymns. Help me build a home studio to freely distribute this album."/>
    <x v="21"/>
    <n v="855"/>
    <x v="2"/>
    <x v="0"/>
    <s v="USD"/>
    <n v="1445439674"/>
    <x v="1728"/>
    <b v="0"/>
    <n v="7"/>
    <b v="0"/>
    <s v="music/faith"/>
    <n v="0.68400000000000005"/>
    <n v="122.14285714285714"/>
    <x v="4"/>
    <x v="28"/>
  </r>
  <r>
    <n v="1729"/>
    <s v="Message from Beyond - A Gospel Music Project"/>
    <s v="A few years back, I was inspired to write some songs, turned out the messages are real but a little scary, I need help to produce."/>
    <x v="3"/>
    <n v="0"/>
    <x v="2"/>
    <x v="0"/>
    <s v="USD"/>
    <n v="1465521306"/>
    <x v="1729"/>
    <b v="0"/>
    <n v="0"/>
    <b v="0"/>
    <s v="music/faith"/>
    <n v="0"/>
    <e v="#DIV/0!"/>
    <x v="4"/>
    <x v="28"/>
  </r>
  <r>
    <n v="1730"/>
    <s v="Triumph Over Trials/ Hope Through the Hurt"/>
    <s v="Hello, I am raising money to fund my first solo Album.  This project is my testimony that God is truly our shelter in the storm."/>
    <x v="9"/>
    <n v="0"/>
    <x v="2"/>
    <x v="0"/>
    <s v="USD"/>
    <n v="1445738783"/>
    <x v="1730"/>
    <b v="0"/>
    <n v="0"/>
    <b v="0"/>
    <s v="music/faith"/>
    <n v="0"/>
    <e v="#DIV/0!"/>
    <x v="4"/>
    <x v="28"/>
  </r>
  <r>
    <n v="1731"/>
    <s v="Sam Cox Band First Christian Tour"/>
    <s v="We are a Christin Worship band looking to midwest tour. God Bless!"/>
    <x v="28"/>
    <n v="0"/>
    <x v="2"/>
    <x v="0"/>
    <s v="USD"/>
    <n v="1434034800"/>
    <x v="1731"/>
    <b v="0"/>
    <n v="0"/>
    <b v="0"/>
    <s v="music/faith"/>
    <n v="0"/>
    <e v="#DIV/0!"/>
    <x v="4"/>
    <x v="28"/>
  </r>
  <r>
    <n v="1732"/>
    <s v="Christian Lifestyle Multicultural Expo"/>
    <s v="This event will be free to the public with approximately 20 Christian vocalist and choirs from several genres. Rock,Blue Grass,Hip Hop."/>
    <x v="23"/>
    <n v="0"/>
    <x v="2"/>
    <x v="0"/>
    <s v="USD"/>
    <n v="1452920400"/>
    <x v="1732"/>
    <b v="0"/>
    <n v="0"/>
    <b v="0"/>
    <s v="music/faith"/>
    <n v="0"/>
    <e v="#DIV/0!"/>
    <x v="4"/>
    <x v="28"/>
  </r>
  <r>
    <n v="1733"/>
    <s v="What Faith Is EP/Album"/>
    <s v="I am trying to share the music I am blessed to have written. https://www.johncox4.com or https://reverbnation.com/johncox4"/>
    <x v="3"/>
    <n v="0"/>
    <x v="2"/>
    <x v="0"/>
    <s v="USD"/>
    <n v="1473802200"/>
    <x v="1733"/>
    <b v="0"/>
    <n v="0"/>
    <b v="0"/>
    <s v="music/faith"/>
    <n v="0"/>
    <e v="#DIV/0!"/>
    <x v="4"/>
    <x v="28"/>
  </r>
  <r>
    <n v="1734"/>
    <s v="Street Prophet Los CD and new book"/>
    <s v="This is a double venture project. I have finished a new manuscript and currently working on creating a Christian rap CD."/>
    <x v="37"/>
    <n v="1"/>
    <x v="2"/>
    <x v="0"/>
    <s v="USD"/>
    <n v="1431046356"/>
    <x v="1734"/>
    <b v="0"/>
    <n v="1"/>
    <b v="0"/>
    <s v="music/faith"/>
    <n v="2.2222222222222223E-4"/>
    <n v="1"/>
    <x v="4"/>
    <x v="28"/>
  </r>
  <r>
    <n v="1735"/>
    <s v="Leo's RainSong Artist program"/>
    <s v="RainSong is letting my buy a discounted guitar. I will use this to offer my talents to the ministry programs I'm a part of."/>
    <x v="28"/>
    <n v="110"/>
    <x v="2"/>
    <x v="0"/>
    <s v="USD"/>
    <n v="1470598345"/>
    <x v="1735"/>
    <b v="0"/>
    <n v="2"/>
    <b v="0"/>
    <s v="music/faith"/>
    <n v="0.11"/>
    <n v="55"/>
    <x v="4"/>
    <x v="28"/>
  </r>
  <r>
    <n v="1736"/>
    <s v="In His Presence"/>
    <s v="A unique meditative album reflecting on the life of Christ, inviting Him into your presence"/>
    <x v="9"/>
    <n v="22"/>
    <x v="2"/>
    <x v="0"/>
    <s v="USD"/>
    <n v="1447018833"/>
    <x v="1736"/>
    <b v="0"/>
    <n v="1"/>
    <b v="0"/>
    <s v="music/faith"/>
    <n v="7.3333333333333332E-3"/>
    <n v="22"/>
    <x v="4"/>
    <x v="28"/>
  </r>
  <r>
    <n v="1737"/>
    <s v="Healing"/>
    <s v="An instrumental project in which all songs are incorporated around the healing power of our God. Used for times of prayer &amp; devotion"/>
    <x v="23"/>
    <n v="850"/>
    <x v="2"/>
    <x v="0"/>
    <s v="USD"/>
    <n v="1437432392"/>
    <x v="1737"/>
    <b v="0"/>
    <n v="15"/>
    <b v="0"/>
    <s v="music/faith"/>
    <n v="0.21249999999999999"/>
    <n v="56.666666666666664"/>
    <x v="4"/>
    <x v="28"/>
  </r>
  <r>
    <n v="1738"/>
    <s v="The Flashing Lights"/>
    <s v="Music that inspires and gives hope for overcoming and change. And it is good music."/>
    <x v="10"/>
    <n v="20"/>
    <x v="2"/>
    <x v="0"/>
    <s v="USD"/>
    <n v="1412283542"/>
    <x v="1738"/>
    <b v="0"/>
    <n v="1"/>
    <b v="0"/>
    <s v="music/faith"/>
    <n v="4.0000000000000001E-3"/>
    <n v="20"/>
    <x v="4"/>
    <x v="28"/>
  </r>
  <r>
    <n v="1739"/>
    <s v="SWEET LOVE - a Lovely Christian WEDDING SONG Happy Marriage"/>
    <s v="HELP US RECORD -- SWEET LOVE -- Listen to this sped up ROUGH version and be sure and check out the unique REWARDS ---"/>
    <x v="28"/>
    <n v="1"/>
    <x v="2"/>
    <x v="0"/>
    <s v="USD"/>
    <n v="1462391932"/>
    <x v="1739"/>
    <b v="0"/>
    <n v="1"/>
    <b v="0"/>
    <s v="music/faith"/>
    <n v="1E-3"/>
    <n v="1"/>
    <x v="4"/>
    <x v="28"/>
  </r>
  <r>
    <n v="1740"/>
    <s v="Recording Studio Time"/>
    <s v="I recently recorded a new single. With your help I can return to the studio. Would you like to be part of my next worship project?"/>
    <x v="9"/>
    <n v="0"/>
    <x v="2"/>
    <x v="0"/>
    <s v="USD"/>
    <n v="1437075422"/>
    <x v="1740"/>
    <b v="0"/>
    <n v="0"/>
    <b v="0"/>
    <s v="music/faith"/>
    <n v="0"/>
    <e v="#DIV/0!"/>
    <x v="4"/>
    <x v="28"/>
  </r>
  <r>
    <n v="1741"/>
    <s v="Caught off Guard"/>
    <s v="A photo journal documenting my experiences and travels across New Zealand"/>
    <x v="38"/>
    <n v="1330"/>
    <x v="0"/>
    <x v="1"/>
    <s v="GBP"/>
    <n v="1433948671"/>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x v="13"/>
    <n v="2175"/>
    <x v="0"/>
    <x v="0"/>
    <s v="USD"/>
    <n v="1483822800"/>
    <x v="1742"/>
    <b v="0"/>
    <n v="34"/>
    <b v="1"/>
    <s v="photography/photobooks"/>
    <n v="1.0874999999999999"/>
    <n v="63.970588235294116"/>
    <x v="8"/>
    <x v="20"/>
  </r>
  <r>
    <n v="1743"/>
    <s v="The Fringes Project: Photobook of a Dying Language"/>
    <s v="Visual documentation of the endangered IÃ±upiat language, captured in the form of a printed photography book."/>
    <x v="12"/>
    <n v="6025"/>
    <x v="0"/>
    <x v="0"/>
    <s v="USD"/>
    <n v="1472270340"/>
    <x v="1743"/>
    <b v="0"/>
    <n v="67"/>
    <b v="1"/>
    <s v="photography/photobooks"/>
    <n v="1.0041666666666667"/>
    <n v="89.925373134328353"/>
    <x v="8"/>
    <x v="20"/>
  </r>
  <r>
    <n v="1744"/>
    <s v="Water World"/>
    <s v="This book is the embodiment of my passion for water &amp; photography, which I hope will inspire you to pick up your camera and explore."/>
    <x v="62"/>
    <n v="6515"/>
    <x v="0"/>
    <x v="1"/>
    <s v="GBP"/>
    <n v="1425821477"/>
    <x v="1744"/>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x v="39"/>
    <n v="7981"/>
    <x v="0"/>
    <x v="0"/>
    <s v="USD"/>
    <n v="1482372000"/>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x v="36"/>
    <n v="22215"/>
    <x v="0"/>
    <x v="0"/>
    <s v="USD"/>
    <n v="1479952800"/>
    <x v="1746"/>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x v="7"/>
    <n v="9446"/>
    <x v="0"/>
    <x v="1"/>
    <s v="GBP"/>
    <n v="1447426800"/>
    <x v="1747"/>
    <b v="0"/>
    <n v="159"/>
    <b v="1"/>
    <s v="photography/photobooks"/>
    <n v="1.0495555555555556"/>
    <n v="59.408805031446541"/>
    <x v="8"/>
    <x v="20"/>
  </r>
  <r>
    <n v="1748"/>
    <s v="So It Is: Vancouver"/>
    <s v="Telling the story of the city through remarkable people who live in Vancouver today."/>
    <x v="63"/>
    <n v="64974"/>
    <x v="0"/>
    <x v="5"/>
    <s v="CAD"/>
    <n v="1441234143"/>
    <x v="1748"/>
    <b v="0"/>
    <n v="181"/>
    <b v="1"/>
    <s v="photography/photobooks"/>
    <n v="1.29948"/>
    <n v="358.97237569060775"/>
    <x v="8"/>
    <x v="20"/>
  </r>
  <r>
    <n v="1749"/>
    <s v="E FOTOGRAFESCHE RECKBLECK - 367 DEEG AM AUSLAND ASAZ"/>
    <s v="Help me fund the production run of my first book by local Photographer Sandro Ortolani."/>
    <x v="284"/>
    <n v="12410.5"/>
    <x v="0"/>
    <x v="19"/>
    <s v="EUR"/>
    <n v="1488394800"/>
    <x v="1749"/>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x v="10"/>
    <n v="10081"/>
    <x v="0"/>
    <x v="0"/>
    <s v="USD"/>
    <n v="1461096304"/>
    <x v="1750"/>
    <b v="0"/>
    <n v="125"/>
    <b v="1"/>
    <s v="photography/photobooks"/>
    <n v="2.0162"/>
    <n v="80.647999999999996"/>
    <x v="8"/>
    <x v="20"/>
  </r>
  <r>
    <n v="1751"/>
    <s v="Daily Bread: Stories from Rural Greece"/>
    <s v="Photographs and stories culled from 10 years of road trips through rural Greece"/>
    <x v="3"/>
    <n v="10290"/>
    <x v="0"/>
    <x v="0"/>
    <s v="USD"/>
    <n v="1426787123"/>
    <x v="1751"/>
    <b v="0"/>
    <n v="61"/>
    <b v="1"/>
    <s v="photography/photobooks"/>
    <n v="1.0289999999999999"/>
    <n v="168.68852459016392"/>
    <x v="8"/>
    <x v="20"/>
  </r>
  <r>
    <n v="1752"/>
    <s v="Adfectus Book"/>
    <s v="A little book of calm, in picture form, that will soothe the soul and un-furrow the brow."/>
    <x v="38"/>
    <n v="3122"/>
    <x v="0"/>
    <x v="1"/>
    <s v="GBP"/>
    <n v="1476425082"/>
    <x v="175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x v="36"/>
    <n v="16200"/>
    <x v="0"/>
    <x v="8"/>
    <s v="DKK"/>
    <n v="1458579568"/>
    <x v="1753"/>
    <b v="0"/>
    <n v="35"/>
    <b v="1"/>
    <s v="photography/photobooks"/>
    <n v="1.08"/>
    <n v="462.85714285714283"/>
    <x v="8"/>
    <x v="20"/>
  </r>
  <r>
    <n v="1754"/>
    <s v="OFFICIAL OTTAWA (an unofficial portrait)"/>
    <s v="A photography publication that looks behind the myths, clichÃ©s and fairytales that surround Ottawa, the capital of Canada."/>
    <x v="0"/>
    <n v="9395"/>
    <x v="0"/>
    <x v="5"/>
    <s v="CAD"/>
    <n v="1428091353"/>
    <x v="1754"/>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x v="251"/>
    <n v="30"/>
    <x v="0"/>
    <x v="0"/>
    <s v="USD"/>
    <n v="1444071361"/>
    <x v="1755"/>
    <b v="0"/>
    <n v="4"/>
    <b v="1"/>
    <s v="photography/photobooks"/>
    <n v="1.2"/>
    <n v="7.5"/>
    <x v="8"/>
    <x v="20"/>
  </r>
  <r>
    <n v="1756"/>
    <s v="214: A Photobook of Dallas Hip Hop"/>
    <s v="214 is a photobook about the local hip hop culture in Dallas, Texas between 2012 and 2014 by photographer, Mariah Tyler."/>
    <x v="62"/>
    <n v="5655.6"/>
    <x v="0"/>
    <x v="0"/>
    <s v="USD"/>
    <n v="1472443269"/>
    <x v="1756"/>
    <b v="0"/>
    <n v="120"/>
    <b v="1"/>
    <s v="photography/photobooks"/>
    <n v="1.0282909090909091"/>
    <n v="47.13"/>
    <x v="8"/>
    <x v="20"/>
  </r>
  <r>
    <n v="1757"/>
    <s v="The Resurgence of Femininity Photo Thesis"/>
    <s v="I want to create a self published photo art book on the topic of the resurgence of femininity."/>
    <x v="10"/>
    <n v="5800"/>
    <x v="0"/>
    <x v="0"/>
    <s v="USD"/>
    <n v="1485631740"/>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x v="28"/>
    <n v="1147"/>
    <x v="0"/>
    <x v="0"/>
    <s v="USD"/>
    <n v="1468536992"/>
    <x v="1758"/>
    <b v="0"/>
    <n v="27"/>
    <b v="1"/>
    <s v="photography/photobooks"/>
    <n v="1.147"/>
    <n v="42.481481481481481"/>
    <x v="8"/>
    <x v="20"/>
  </r>
  <r>
    <n v="1759"/>
    <s v="Death Valley"/>
    <s v="Death Valley will be the first photo book of Andi State"/>
    <x v="10"/>
    <n v="5330"/>
    <x v="0"/>
    <x v="0"/>
    <s v="USD"/>
    <n v="1427309629"/>
    <x v="1759"/>
    <b v="0"/>
    <n v="49"/>
    <b v="1"/>
    <s v="photography/photobooks"/>
    <n v="1.0660000000000001"/>
    <n v="108.77551020408163"/>
    <x v="8"/>
    <x v="20"/>
  </r>
  <r>
    <n v="1760"/>
    <s v="Portraits by Aris Jerome"/>
    <s v="Thank you all so much for your pledges! We reached the goal! To continue supporting or for any questions email arisjerome@gmail.com"/>
    <x v="10"/>
    <n v="8272"/>
    <x v="0"/>
    <x v="0"/>
    <s v="USD"/>
    <n v="1456416513"/>
    <x v="1760"/>
    <b v="0"/>
    <n v="102"/>
    <b v="1"/>
    <s v="photography/photobooks"/>
    <n v="1.6544000000000001"/>
    <n v="81.098039215686271"/>
    <x v="8"/>
    <x v="20"/>
  </r>
  <r>
    <n v="1761"/>
    <s v="I Wanted To See Boobs"/>
    <s v="A hardcover photobook telling the naked truth of a young photographers journey."/>
    <x v="213"/>
    <n v="155"/>
    <x v="0"/>
    <x v="1"/>
    <s v="GBP"/>
    <n v="1442065060"/>
    <x v="1761"/>
    <b v="0"/>
    <n v="3"/>
    <b v="1"/>
    <s v="photography/photobooks"/>
    <n v="1.55"/>
    <n v="51.666666666666664"/>
    <x v="8"/>
    <x v="20"/>
  </r>
  <r>
    <n v="1762"/>
    <s v="&quot;The Naked Pixel&quot; Ali Pakele"/>
    <s v="Project rewards $25 gets you 190+ digital images"/>
    <x v="213"/>
    <n v="885"/>
    <x v="0"/>
    <x v="0"/>
    <s v="USD"/>
    <n v="1457739245"/>
    <x v="1762"/>
    <b v="0"/>
    <n v="25"/>
    <b v="1"/>
    <s v="photography/photobooks"/>
    <n v="8.85"/>
    <n v="35.4"/>
    <x v="8"/>
    <x v="20"/>
  </r>
  <r>
    <n v="1763"/>
    <s v="Coffee Table Girls Exclusive Art Photography Book"/>
    <s v="Hardcover photo book featuring bold, beautiful, confident models and coffee tables in outrageous juxtaposition with the backgrounds."/>
    <x v="14"/>
    <n v="12229"/>
    <x v="0"/>
    <x v="0"/>
    <s v="USD"/>
    <n v="1477255840"/>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x v="34"/>
    <n v="2156"/>
    <x v="2"/>
    <x v="1"/>
    <s v="GBP"/>
    <n v="1407065979"/>
    <x v="1764"/>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x v="78"/>
    <n v="7433.48"/>
    <x v="2"/>
    <x v="0"/>
    <s v="USD"/>
    <n v="1407972712"/>
    <x v="1765"/>
    <b v="1"/>
    <n v="103"/>
    <b v="0"/>
    <s v="photography/photobooks"/>
    <n v="0.59467839999999994"/>
    <n v="72.16970873786407"/>
    <x v="8"/>
    <x v="20"/>
  </r>
  <r>
    <n v="1766"/>
    <s v="Photographic book on Melbourne's music scene"/>
    <s v="I want to create a beautiful book which documents the Melbourne music scene."/>
    <x v="15"/>
    <n v="0"/>
    <x v="2"/>
    <x v="2"/>
    <s v="AUD"/>
    <n v="1408999088"/>
    <x v="1766"/>
    <b v="1"/>
    <n v="0"/>
    <b v="0"/>
    <s v="photography/photobooks"/>
    <n v="0"/>
    <e v="#DIV/0!"/>
    <x v="8"/>
    <x v="20"/>
  </r>
  <r>
    <n v="1767"/>
    <s v="OR-GÃ“L-HO -A search for meaning during the World Cup"/>
    <s v="A photographic search for the true meaning of pride for ones country during the World Cup"/>
    <x v="10"/>
    <n v="2286"/>
    <x v="2"/>
    <x v="0"/>
    <s v="USD"/>
    <n v="1407080884"/>
    <x v="1767"/>
    <b v="1"/>
    <n v="39"/>
    <b v="0"/>
    <s v="photography/photobooks"/>
    <n v="0.4572"/>
    <n v="58.615384615384613"/>
    <x v="8"/>
    <x v="20"/>
  </r>
  <r>
    <n v="1768"/>
    <s v="SWFTTR: Southwest Farm-to-Table Recipes"/>
    <s v="My goal is to create a catalog of farm-to-table recipes with stunning images from restaurants and farms in the southwest."/>
    <x v="10"/>
    <n v="187"/>
    <x v="2"/>
    <x v="0"/>
    <s v="USD"/>
    <n v="1411824444"/>
    <x v="1768"/>
    <b v="1"/>
    <n v="15"/>
    <b v="0"/>
    <s v="photography/photobooks"/>
    <n v="3.7400000000000003E-2"/>
    <n v="12.466666666666667"/>
    <x v="8"/>
    <x v="20"/>
  </r>
  <r>
    <n v="1769"/>
    <s v="Navajo Textile Project"/>
    <s v="To create a publication, and exhibition documenting the collection of Jamie Ross, longtime collector of Navajo Textiles"/>
    <x v="79"/>
    <n v="1081"/>
    <x v="2"/>
    <x v="0"/>
    <s v="USD"/>
    <n v="1421177959"/>
    <x v="176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x v="142"/>
    <n v="13846"/>
    <x v="2"/>
    <x v="0"/>
    <s v="USD"/>
    <n v="1413312194"/>
    <x v="1770"/>
    <b v="1"/>
    <n v="92"/>
    <b v="0"/>
    <s v="photography/photobooks"/>
    <n v="0.56514285714285717"/>
    <n v="150.5"/>
    <x v="8"/>
    <x v="20"/>
  </r>
  <r>
    <n v="1771"/>
    <s v="&quot;Drakes Folly&quot;"/>
    <s v="Photographic book on the historic oil region of Pennsylvania where Edwin Drake drilled the well that started the modern oil industry."/>
    <x v="285"/>
    <n v="895"/>
    <x v="2"/>
    <x v="1"/>
    <s v="GBP"/>
    <n v="1414107040"/>
    <x v="1771"/>
    <b v="1"/>
    <n v="25"/>
    <b v="0"/>
    <s v="photography/photobooks"/>
    <n v="0.21309523809523809"/>
    <n v="35.799999999999997"/>
    <x v="8"/>
    <x v="20"/>
  </r>
  <r>
    <n v="1772"/>
    <s v="White Mountain"/>
    <s v="A photobook and a short documentary film telling the story of Holocaust in Northwestern Lithuania"/>
    <x v="62"/>
    <n v="858"/>
    <x v="2"/>
    <x v="1"/>
    <s v="GBP"/>
    <n v="1404666836"/>
    <x v="1772"/>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x v="11"/>
    <n v="1877"/>
    <x v="2"/>
    <x v="0"/>
    <s v="USD"/>
    <n v="1421691298"/>
    <x v="1773"/>
    <b v="1"/>
    <n v="19"/>
    <b v="0"/>
    <s v="photography/photobooks"/>
    <n v="6.2566666666666673E-2"/>
    <n v="98.78947368421052"/>
    <x v="8"/>
    <x v="20"/>
  </r>
  <r>
    <n v="1774"/>
    <s v="The World Upside Down: Portraits"/>
    <s v="A photo book of the artist's present and future portraits from 2013 to 2015, including actor and human rights activist George Takei."/>
    <x v="30"/>
    <n v="1148"/>
    <x v="2"/>
    <x v="0"/>
    <s v="USD"/>
    <n v="1417273140"/>
    <x v="1774"/>
    <b v="1"/>
    <n v="13"/>
    <b v="0"/>
    <s v="photography/photobooks"/>
    <n v="0.4592"/>
    <n v="88.307692307692307"/>
    <x v="8"/>
    <x v="20"/>
  </r>
  <r>
    <n v="1775"/>
    <s v="Muhammad Ali - The Comeback"/>
    <s v="Rarely seen images of Muhammad Ali in his prime as he trained in Miami Beach at the famous 5th Street Gym in the early 70s"/>
    <x v="286"/>
    <n v="21158"/>
    <x v="2"/>
    <x v="0"/>
    <s v="USD"/>
    <n v="1414193160"/>
    <x v="1775"/>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x v="10"/>
    <n v="335"/>
    <x v="2"/>
    <x v="1"/>
    <s v="GBP"/>
    <n v="1414623471"/>
    <x v="1776"/>
    <b v="1"/>
    <n v="4"/>
    <b v="0"/>
    <s v="photography/photobooks"/>
    <n v="6.7000000000000004E-2"/>
    <n v="83.75"/>
    <x v="8"/>
    <x v="20"/>
  </r>
  <r>
    <n v="1777"/>
    <s v="All along the Control Tower"/>
    <s v="Photobook â€˜All along the Control Towerâ€™ by Theo and Frans Barten. Photos of more than 50 disused WW2 Control Towers in the UK."/>
    <x v="225"/>
    <n v="651"/>
    <x v="2"/>
    <x v="9"/>
    <s v="EUR"/>
    <n v="1424421253"/>
    <x v="1777"/>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x v="63"/>
    <n v="995"/>
    <x v="2"/>
    <x v="0"/>
    <s v="USD"/>
    <n v="1427485395"/>
    <x v="1778"/>
    <b v="1"/>
    <n v="15"/>
    <b v="0"/>
    <s v="photography/photobooks"/>
    <n v="1.9900000000000001E-2"/>
    <n v="66.333333333333329"/>
    <x v="8"/>
    <x v="20"/>
  </r>
  <r>
    <n v="1779"/>
    <s v="Ozymandias : a photo book"/>
    <s v="Publication of an award-winning photographic series that explores the endless and beautiful dance between creation and destruction."/>
    <x v="34"/>
    <n v="3986"/>
    <x v="2"/>
    <x v="0"/>
    <s v="USD"/>
    <n v="1472834180"/>
    <x v="1779"/>
    <b v="1"/>
    <n v="38"/>
    <b v="0"/>
    <s v="photography/photobooks"/>
    <n v="0.36236363636363639"/>
    <n v="104.89473684210526"/>
    <x v="8"/>
    <x v="20"/>
  </r>
  <r>
    <n v="1780"/>
    <s v="Native Nation"/>
    <s v="It is time to recognize and give to the indigenus groups the credit they deserve. It is time to understand where we come from."/>
    <x v="11"/>
    <n v="11923"/>
    <x v="2"/>
    <x v="0"/>
    <s v="USD"/>
    <n v="1467469510"/>
    <x v="178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x v="62"/>
    <n v="1417"/>
    <x v="2"/>
    <x v="0"/>
    <s v="USD"/>
    <n v="1473950945"/>
    <x v="1781"/>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x v="19"/>
    <n v="5422"/>
    <x v="2"/>
    <x v="0"/>
    <s v="USD"/>
    <n v="1456062489"/>
    <x v="1782"/>
    <b v="1"/>
    <n v="76"/>
    <b v="0"/>
    <s v="photography/photobooks"/>
    <n v="0.15491428571428573"/>
    <n v="71.34210526315789"/>
    <x v="8"/>
    <x v="20"/>
  </r>
  <r>
    <n v="1783"/>
    <s v="Hues of my Vision"/>
    <s v="My Buddy Spirit and I, Ara, camping full time camera on hand for a bit over nine years. &quot;Hue of my Vision&quot; is our Photo Book."/>
    <x v="79"/>
    <n v="9477"/>
    <x v="2"/>
    <x v="0"/>
    <s v="USD"/>
    <n v="1432248478"/>
    <x v="1783"/>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x v="10"/>
    <n v="1988"/>
    <x v="2"/>
    <x v="0"/>
    <s v="USD"/>
    <n v="1422674700"/>
    <x v="1784"/>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x v="95"/>
    <n v="4853"/>
    <x v="2"/>
    <x v="0"/>
    <s v="USD"/>
    <n v="1413417600"/>
    <x v="1785"/>
    <b v="1"/>
    <n v="108"/>
    <b v="0"/>
    <s v="photography/photobooks"/>
    <n v="0.20220833333333332"/>
    <n v="44.935185185185183"/>
    <x v="8"/>
    <x v="20"/>
  </r>
  <r>
    <n v="1786"/>
    <s v="Observations in 6x6"/>
    <s v="A photo book that shows a timeless trip from Portugal to Sri Lanka in a subjective point of view through an old Hasselblad objective."/>
    <x v="168"/>
    <n v="905"/>
    <x v="2"/>
    <x v="9"/>
    <s v="EUR"/>
    <n v="1418649177"/>
    <x v="1786"/>
    <b v="1"/>
    <n v="29"/>
    <b v="0"/>
    <s v="photography/photobooks"/>
    <n v="0.47631578947368419"/>
    <n v="31.206896551724139"/>
    <x v="8"/>
    <x v="20"/>
  </r>
  <r>
    <n v="1787"/>
    <s v="Alpamayo to Yerupaja"/>
    <s v="Raising awareness to the effects of global warming through photographs of the high mountains of Peru."/>
    <x v="3"/>
    <n v="1533"/>
    <x v="2"/>
    <x v="0"/>
    <s v="USD"/>
    <n v="1428158637"/>
    <x v="1787"/>
    <b v="1"/>
    <n v="24"/>
    <b v="0"/>
    <s v="photography/photobooks"/>
    <n v="0.15329999999999999"/>
    <n v="63.875"/>
    <x v="8"/>
    <x v="20"/>
  </r>
  <r>
    <n v="1788"/>
    <s v="Beyond the Pale"/>
    <s v="A photo book celebrating Goths, exploring their lives and giving an insight into what Goth is for them."/>
    <x v="62"/>
    <n v="76"/>
    <x v="2"/>
    <x v="1"/>
    <s v="GBP"/>
    <n v="1414795542"/>
    <x v="1788"/>
    <b v="1"/>
    <n v="4"/>
    <b v="0"/>
    <s v="photography/photobooks"/>
    <n v="1.3818181818181818E-2"/>
    <n v="19"/>
    <x v="8"/>
    <x v="20"/>
  </r>
  <r>
    <n v="1789"/>
    <s v="Paintball: Beyond The Paint"/>
    <s v="I want to create a portfolio to show all the aspects of the adrenaline filled game of paintball. Focusing on tournament players"/>
    <x v="6"/>
    <n v="40"/>
    <x v="2"/>
    <x v="0"/>
    <s v="USD"/>
    <n v="1421042403"/>
    <x v="1789"/>
    <b v="1"/>
    <n v="4"/>
    <b v="0"/>
    <s v="photography/photobooks"/>
    <n v="5.0000000000000001E-3"/>
    <n v="10"/>
    <x v="8"/>
    <x v="20"/>
  </r>
  <r>
    <n v="1790"/>
    <s v="Return to Relevance: The Scott Hyde Archive"/>
    <s v="70 years of incredible photography sits patiently in old film sheet boxes, waiting for a return to relevance."/>
    <x v="287"/>
    <n v="1636"/>
    <x v="2"/>
    <x v="0"/>
    <s v="USD"/>
    <n v="1423152678"/>
    <x v="1790"/>
    <b v="1"/>
    <n v="15"/>
    <b v="0"/>
    <s v="photography/photobooks"/>
    <n v="4.9575757575757579E-2"/>
    <n v="109.06666666666666"/>
    <x v="8"/>
    <x v="20"/>
  </r>
  <r>
    <n v="1791"/>
    <s v="disCover: Napoli"/>
    <s v="For the love of street photography and the beauty of traditional cultures in southern Italy."/>
    <x v="9"/>
    <n v="107"/>
    <x v="2"/>
    <x v="1"/>
    <s v="GBP"/>
    <n v="1422553565"/>
    <x v="1791"/>
    <b v="1"/>
    <n v="4"/>
    <b v="0"/>
    <s v="photography/photobooks"/>
    <n v="3.5666666666666666E-2"/>
    <n v="26.75"/>
    <x v="8"/>
    <x v="20"/>
  </r>
  <r>
    <n v="1792"/>
    <s v="Bensinger's: Photographs by Helaine Garren"/>
    <s v="In 1970 Helaine Garren shot a series of images at Bensingerâ€™s Pool Hall in Chicago, Illinois."/>
    <x v="31"/>
    <n v="15281"/>
    <x v="2"/>
    <x v="0"/>
    <s v="USD"/>
    <n v="1439189940"/>
    <x v="179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x v="9"/>
    <n v="40"/>
    <x v="2"/>
    <x v="2"/>
    <s v="AUD"/>
    <n v="1417127040"/>
    <x v="1793"/>
    <b v="1"/>
    <n v="2"/>
    <b v="0"/>
    <s v="photography/photobooks"/>
    <n v="1.3333333333333334E-2"/>
    <n v="20"/>
    <x v="8"/>
    <x v="20"/>
  </r>
  <r>
    <n v="1794"/>
    <s v="Venus as Men"/>
    <s v="&quot;Venus as Menâ€ is a book about beauty of masculine nude. Is a reflection about men as a sensitive and sensual being and gender equity."/>
    <x v="7"/>
    <n v="997"/>
    <x v="2"/>
    <x v="0"/>
    <s v="USD"/>
    <n v="1423660422"/>
    <x v="1794"/>
    <b v="1"/>
    <n v="18"/>
    <b v="0"/>
    <s v="photography/photobooks"/>
    <n v="0.11077777777777778"/>
    <n v="55.388888888888886"/>
    <x v="8"/>
    <x v="20"/>
  </r>
  <r>
    <n v="1795"/>
    <s v="THE AFGHANS - A Photo Book"/>
    <s v="A photography book documenting the impact of the ISAF mission on the Afghan people of Mazar-e Sharif."/>
    <x v="89"/>
    <n v="10846"/>
    <x v="2"/>
    <x v="12"/>
    <s v="EUR"/>
    <n v="1476460800"/>
    <x v="1795"/>
    <b v="1"/>
    <n v="81"/>
    <b v="0"/>
    <s v="photography/photobooks"/>
    <n v="0.38735714285714284"/>
    <n v="133.90123456790124"/>
    <x v="8"/>
    <x v="20"/>
  </r>
  <r>
    <n v="1796"/>
    <s v="Kenema"/>
    <s v="Kenema is a stunning portrait photography book by British Photographer, Peter Dibdin, capturing community life in Kenema, Sierra Leone."/>
    <x v="266"/>
    <n v="4190"/>
    <x v="2"/>
    <x v="1"/>
    <s v="GBP"/>
    <n v="1469356366"/>
    <x v="179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x v="3"/>
    <n v="6755"/>
    <x v="2"/>
    <x v="0"/>
    <s v="USD"/>
    <n v="1481809189"/>
    <x v="1797"/>
    <b v="1"/>
    <n v="140"/>
    <b v="0"/>
    <s v="photography/photobooks"/>
    <n v="0.67549999999999999"/>
    <n v="48.25"/>
    <x v="8"/>
    <x v="20"/>
  </r>
  <r>
    <n v="1798"/>
    <s v="Amoung Charros and Poetry/Entre Charros y Poesias"/>
    <s v="A photographic series on Mexican cowboys that I want to have published as a fine art book that will also include cowboy poetry."/>
    <x v="194"/>
    <n v="2182"/>
    <x v="2"/>
    <x v="0"/>
    <s v="USD"/>
    <n v="1454572233"/>
    <x v="1798"/>
    <b v="1"/>
    <n v="37"/>
    <b v="0"/>
    <s v="photography/photobooks"/>
    <n v="0.136375"/>
    <n v="58.972972972972975"/>
    <x v="8"/>
    <x v="20"/>
  </r>
  <r>
    <n v="1799"/>
    <s v="The UnDiscovered Image"/>
    <s v="The UnDiscovered Image, a monthly publication dedicated to photographers."/>
    <x v="23"/>
    <n v="69.83"/>
    <x v="2"/>
    <x v="1"/>
    <s v="GBP"/>
    <n v="1415740408"/>
    <x v="1799"/>
    <b v="1"/>
    <n v="6"/>
    <b v="0"/>
    <s v="photography/photobooks"/>
    <n v="1.7457500000000001E-2"/>
    <n v="11.638333333333334"/>
    <x v="8"/>
    <x v="20"/>
  </r>
  <r>
    <n v="1800"/>
    <s v="The Sikh Project Book"/>
    <s v="Shot over 3 years in the U.K &amp; U.S, and featured in press worldwide, we need your help to back the highly anticipated Sikh Project book"/>
    <x v="288"/>
    <n v="9460"/>
    <x v="2"/>
    <x v="1"/>
    <s v="GBP"/>
    <n v="1476109970"/>
    <x v="1800"/>
    <b v="1"/>
    <n v="113"/>
    <b v="0"/>
    <s v="photography/photobooks"/>
    <n v="0.20449632511889321"/>
    <n v="83.716814159292042"/>
    <x v="8"/>
    <x v="20"/>
  </r>
  <r>
    <n v="1801"/>
    <s v="Come, Bring, Punish"/>
    <s v="Get involved in Come, Bring, Punish, a new photo book by Ewen Spencer, documenting the European Ballroom scene and the life around it"/>
    <x v="73"/>
    <n v="2355"/>
    <x v="2"/>
    <x v="1"/>
    <s v="GBP"/>
    <n v="1450181400"/>
    <x v="1801"/>
    <b v="1"/>
    <n v="37"/>
    <b v="0"/>
    <s v="photography/photobooks"/>
    <n v="0.13852941176470587"/>
    <n v="63.648648648648646"/>
    <x v="8"/>
    <x v="20"/>
  </r>
  <r>
    <n v="1802"/>
    <s v="Out Of The Dark"/>
    <s v="Inner Darkness turned into a photobook. Personal work i shot during my recovery...in Berlin."/>
    <x v="8"/>
    <n v="1697"/>
    <x v="2"/>
    <x v="12"/>
    <s v="EUR"/>
    <n v="1435442340"/>
    <x v="1802"/>
    <b v="1"/>
    <n v="18"/>
    <b v="0"/>
    <s v="photography/photobooks"/>
    <n v="0.48485714285714288"/>
    <n v="94.277777777777771"/>
    <x v="8"/>
    <x v="20"/>
  </r>
  <r>
    <n v="1803"/>
    <s v="On the Verge, the book."/>
    <s v="Photographs capture fleeting experiences, where childhood is our past and adulthood is our future. In between. On the verge."/>
    <x v="178"/>
    <n v="5390"/>
    <x v="2"/>
    <x v="0"/>
    <s v="USD"/>
    <n v="1423878182"/>
    <x v="1803"/>
    <b v="1"/>
    <n v="75"/>
    <b v="0"/>
    <s v="photography/photobooks"/>
    <n v="0.308"/>
    <n v="71.86666666666666"/>
    <x v="8"/>
    <x v="20"/>
  </r>
  <r>
    <n v="1804"/>
    <s v="No Dar Papaya:  Photographs from Colombia 2003-2013"/>
    <s v="A beautiful book of Polaroid photographs which celebrates the beauty, diversity, and distinctive character of Colombia"/>
    <x v="289"/>
    <n v="5452"/>
    <x v="2"/>
    <x v="0"/>
    <s v="USD"/>
    <n v="1447521404"/>
    <x v="1804"/>
    <b v="1"/>
    <n v="52"/>
    <b v="0"/>
    <s v="photography/photobooks"/>
    <n v="0.35174193548387095"/>
    <n v="104.84615384615384"/>
    <x v="8"/>
    <x v="20"/>
  </r>
  <r>
    <n v="1805"/>
    <s v="Book &quot;The Travellers&quot;"/>
    <s v="The production of the book about my long term project &quot;The Travellers&quot;, Ireland`s biggest minority group with a nomadic origin."/>
    <x v="290"/>
    <n v="8191"/>
    <x v="2"/>
    <x v="12"/>
    <s v="EUR"/>
    <n v="1443808800"/>
    <x v="1805"/>
    <b v="1"/>
    <n v="122"/>
    <b v="0"/>
    <s v="photography/photobooks"/>
    <n v="0.36404444444444445"/>
    <n v="67.139344262295083"/>
    <x v="8"/>
    <x v="20"/>
  </r>
  <r>
    <n v="1806"/>
    <s v="American Presidents Naked"/>
    <s v="Join me in publishing an amazing and unprecedented book with full frontal photopraphs of 8 American Presidents Naked"/>
    <x v="22"/>
    <n v="591"/>
    <x v="2"/>
    <x v="1"/>
    <s v="GBP"/>
    <n v="1412090349"/>
    <x v="1806"/>
    <b v="1"/>
    <n v="8"/>
    <b v="0"/>
    <s v="photography/photobooks"/>
    <n v="2.955E-2"/>
    <n v="73.875"/>
    <x v="8"/>
    <x v="20"/>
  </r>
  <r>
    <n v="1807"/>
    <s v="Anywhere but Here"/>
    <s v="I want to explore alternative cultures and lifestyles in America."/>
    <x v="10"/>
    <n v="553"/>
    <x v="2"/>
    <x v="0"/>
    <s v="USD"/>
    <n v="1411868313"/>
    <x v="1807"/>
    <b v="1"/>
    <n v="8"/>
    <b v="0"/>
    <s v="photography/photobooks"/>
    <n v="0.1106"/>
    <n v="69.125"/>
    <x v="8"/>
    <x v="20"/>
  </r>
  <r>
    <n v="1808"/>
    <s v="An Iranian Journey"/>
    <s v="An Iranian Journey exposes the duality of life in modern Iran where youth navigate a thicket of Islamic laws and customs to live freely"/>
    <x v="89"/>
    <n v="11594"/>
    <x v="2"/>
    <x v="0"/>
    <s v="USD"/>
    <n v="1486830030"/>
    <x v="1808"/>
    <b v="1"/>
    <n v="96"/>
    <b v="0"/>
    <s v="photography/photobooks"/>
    <n v="0.41407142857142859"/>
    <n v="120.77083333333333"/>
    <x v="8"/>
    <x v="20"/>
  </r>
  <r>
    <n v="1809"/>
    <s v="Hamilton: A Different Perspective"/>
    <s v="A stunning photo book highlighting the visual diversity of the City of Hamilton and showcasing it in a new light."/>
    <x v="8"/>
    <n v="380"/>
    <x v="2"/>
    <x v="5"/>
    <s v="CAD"/>
    <n v="1425246439"/>
    <x v="1809"/>
    <b v="1"/>
    <n v="9"/>
    <b v="0"/>
    <s v="photography/photobooks"/>
    <n v="0.10857142857142857"/>
    <n v="42.222222222222221"/>
    <x v="8"/>
    <x v="20"/>
  </r>
  <r>
    <n v="1810"/>
    <s v="Film Speed"/>
    <s v="Film Speed is a series of Zines focusing on architecture shot completely on 35 and 120mm film."/>
    <x v="52"/>
    <n v="15"/>
    <x v="2"/>
    <x v="0"/>
    <s v="USD"/>
    <n v="1408657826"/>
    <x v="1810"/>
    <b v="0"/>
    <n v="2"/>
    <b v="0"/>
    <s v="photography/photobooks"/>
    <n v="3.3333333333333333E-2"/>
    <n v="7.5"/>
    <x v="8"/>
    <x v="20"/>
  </r>
  <r>
    <n v="1811"/>
    <s v="The Year of Sunsets"/>
    <s v="A collection of 365 color photographs of sunsets in 2014, beautifully presented in a hardcover book."/>
    <x v="214"/>
    <n v="40"/>
    <x v="2"/>
    <x v="0"/>
    <s v="USD"/>
    <n v="1414123200"/>
    <x v="1811"/>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x v="115"/>
    <n v="865"/>
    <x v="2"/>
    <x v="1"/>
    <s v="GBP"/>
    <n v="1467531536"/>
    <x v="1812"/>
    <b v="0"/>
    <n v="23"/>
    <b v="0"/>
    <s v="photography/photobooks"/>
    <n v="0.13307692307692306"/>
    <n v="37.608695652173914"/>
    <x v="8"/>
    <x v="20"/>
  </r>
  <r>
    <n v="1813"/>
    <s v="Libya : The Lost Days"/>
    <s v="This project aims to document, Libyan photographic history; through both print and artisan mediums ."/>
    <x v="222"/>
    <n v="0"/>
    <x v="2"/>
    <x v="1"/>
    <s v="GBP"/>
    <n v="1407532812"/>
    <x v="1813"/>
    <b v="0"/>
    <n v="0"/>
    <b v="0"/>
    <s v="photography/photobooks"/>
    <n v="0"/>
    <e v="#DIV/0!"/>
    <x v="8"/>
    <x v="20"/>
  </r>
  <r>
    <n v="1814"/>
    <s v="My Favourite Colour Was Yellow"/>
    <s v="A self published photo book documenting the overwhelming presence of the colour pink, in young girls lives here in the UK."/>
    <x v="14"/>
    <n v="5902"/>
    <x v="2"/>
    <x v="1"/>
    <s v="GBP"/>
    <n v="1425108736"/>
    <x v="1814"/>
    <b v="0"/>
    <n v="140"/>
    <b v="0"/>
    <s v="photography/photobooks"/>
    <n v="0.49183333333333334"/>
    <n v="42.157142857142858"/>
    <x v="8"/>
    <x v="20"/>
  </r>
  <r>
    <n v="1815"/>
    <s v="Texas to Florida"/>
    <s v="Photographic roadtrip from Dallas/Ft Worth, Texas to Florida's beaches. A summer photography roadtrip project to include 5 states."/>
    <x v="9"/>
    <n v="0"/>
    <x v="2"/>
    <x v="0"/>
    <s v="USD"/>
    <n v="1435787137"/>
    <x v="1815"/>
    <b v="0"/>
    <n v="0"/>
    <b v="0"/>
    <s v="photography/photobooks"/>
    <n v="0"/>
    <e v="#DIV/0!"/>
    <x v="8"/>
    <x v="20"/>
  </r>
  <r>
    <n v="1816"/>
    <s v="Moments of Passion"/>
    <s v="A unique Photographic Book Project about the Passionate Moments and Strong Emotions that lie within Karate"/>
    <x v="31"/>
    <n v="509"/>
    <x v="2"/>
    <x v="16"/>
    <s v="CHF"/>
    <n v="1469473200"/>
    <x v="1816"/>
    <b v="0"/>
    <n v="6"/>
    <b v="0"/>
    <s v="photography/photobooks"/>
    <n v="2.036E-2"/>
    <n v="84.833333333333329"/>
    <x v="8"/>
    <x v="20"/>
  </r>
  <r>
    <n v="1817"/>
    <s v="Through the Lens of Jerry Gustafson"/>
    <s v="Hundreds of breathtaking rodeo photographs collected in a beautiful coffee table book."/>
    <x v="102"/>
    <n v="9419"/>
    <x v="2"/>
    <x v="0"/>
    <s v="USD"/>
    <n v="1485759540"/>
    <x v="1817"/>
    <b v="0"/>
    <n v="100"/>
    <b v="0"/>
    <s v="photography/photobooks"/>
    <n v="0.52327777777777773"/>
    <n v="94.19"/>
    <x v="8"/>
    <x v="20"/>
  </r>
  <r>
    <n v="1818"/>
    <s v="Give Me Your Goofy-ist"/>
    <s v="We are all different, this is a way to honor and celebrate the authenticity in being different."/>
    <x v="36"/>
    <n v="0"/>
    <x v="2"/>
    <x v="0"/>
    <s v="USD"/>
    <n v="1428035850"/>
    <x v="1818"/>
    <b v="0"/>
    <n v="0"/>
    <b v="0"/>
    <s v="photography/photobooks"/>
    <n v="0"/>
    <e v="#DIV/0!"/>
    <x v="8"/>
    <x v="20"/>
  </r>
  <r>
    <n v="1819"/>
    <s v="Claim Your Glacier: What's your legacy? Denali, AK"/>
    <s v="Reach the ends of the earth! Claim a piece of alaskan wilderness- your name in a glacier and receive photo book our Denali Expedition"/>
    <x v="38"/>
    <n v="25"/>
    <x v="2"/>
    <x v="0"/>
    <s v="USD"/>
    <n v="1406743396"/>
    <x v="1819"/>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x v="91"/>
    <n v="1707"/>
    <x v="2"/>
    <x v="0"/>
    <s v="USD"/>
    <n v="1427850090"/>
    <x v="1820"/>
    <b v="0"/>
    <n v="8"/>
    <b v="0"/>
    <s v="photography/photobooks"/>
    <n v="6.565384615384616E-2"/>
    <n v="213.375"/>
    <x v="8"/>
    <x v="20"/>
  </r>
  <r>
    <n v="1821"/>
    <s v="Glass Cloud on the road!"/>
    <s v="Glass Cloud tour dates are already beginning to pile up. They are turning to YOU to help get them from town to town."/>
    <x v="30"/>
    <n v="3372.25"/>
    <x v="0"/>
    <x v="0"/>
    <s v="USD"/>
    <n v="1330760367"/>
    <x v="1821"/>
    <b v="0"/>
    <n v="57"/>
    <b v="1"/>
    <s v="music/rock"/>
    <n v="1.3489"/>
    <n v="59.162280701754383"/>
    <x v="4"/>
    <x v="11"/>
  </r>
  <r>
    <n v="1822"/>
    <s v="Wood Butcher's new music video- I Don't Wanna Party"/>
    <s v="Wood Butcher needs your help to make this happen. Buy a CD, support local music!"/>
    <x v="43"/>
    <n v="300"/>
    <x v="0"/>
    <x v="5"/>
    <s v="CAD"/>
    <n v="1391194860"/>
    <x v="1822"/>
    <b v="0"/>
    <n v="11"/>
    <b v="1"/>
    <s v="music/rock"/>
    <n v="1"/>
    <n v="27.272727272727273"/>
    <x v="4"/>
    <x v="11"/>
  </r>
  <r>
    <n v="1823"/>
    <s v="Our Band Van Needs Serious Repairs!!!"/>
    <s v="Just as we are getting prepared to tour we find out our van has serious damage and can't run. We unfortunately don't have enough."/>
    <x v="176"/>
    <n v="811"/>
    <x v="0"/>
    <x v="0"/>
    <s v="USD"/>
    <n v="1351095976"/>
    <x v="1823"/>
    <b v="0"/>
    <n v="33"/>
    <b v="1"/>
    <s v="music/rock"/>
    <n v="1.1585714285714286"/>
    <n v="24.575757575757574"/>
    <x v="4"/>
    <x v="11"/>
  </r>
  <r>
    <n v="1824"/>
    <s v="Tin Man's Broken Wisdom Fund"/>
    <s v="cd fund raiser"/>
    <x v="9"/>
    <n v="3002"/>
    <x v="0"/>
    <x v="0"/>
    <s v="USD"/>
    <n v="1389146880"/>
    <x v="1824"/>
    <b v="0"/>
    <n v="40"/>
    <b v="1"/>
    <s v="music/rock"/>
    <n v="1.0006666666666666"/>
    <n v="75.05"/>
    <x v="4"/>
    <x v="11"/>
  </r>
  <r>
    <n v="1825"/>
    <s v="Eurisko's &quot;Wild Animal&quot; Project"/>
    <s v="Eurisko is trying to release our full length entitled &quot;Wild Animal!&quot; Money raised will go towards studio time, mixing, and mastering."/>
    <x v="13"/>
    <n v="2101"/>
    <x v="0"/>
    <x v="0"/>
    <s v="USD"/>
    <n v="1373572903"/>
    <x v="1825"/>
    <b v="0"/>
    <n v="50"/>
    <b v="1"/>
    <s v="music/rock"/>
    <n v="1.0505"/>
    <n v="42.02"/>
    <x v="4"/>
    <x v="11"/>
  </r>
  <r>
    <n v="1826"/>
    <s v="BEAR GHOST! Professional Recording! Yay!"/>
    <s v="Hear your favorite Bear Ghost in eargasmic quality!"/>
    <x v="13"/>
    <n v="2020"/>
    <x v="0"/>
    <x v="0"/>
    <s v="USD"/>
    <n v="1392675017"/>
    <x v="1826"/>
    <b v="0"/>
    <n v="38"/>
    <b v="1"/>
    <s v="music/rock"/>
    <n v="1.01"/>
    <n v="53.157894736842103"/>
    <x v="4"/>
    <x v="11"/>
  </r>
  <r>
    <n v="1827"/>
    <s v="&quot;Homeward Bound&quot; a journey in sound. "/>
    <s v="I have been a lot of places &amp; written a lot of songs. It's finally time to make my debut album &quot;Homeward Bound&quot; and I need your help!"/>
    <x v="6"/>
    <n v="8053"/>
    <x v="0"/>
    <x v="0"/>
    <s v="USD"/>
    <n v="1299138561"/>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x v="22"/>
    <n v="20032"/>
    <x v="0"/>
    <x v="0"/>
    <s v="USD"/>
    <n v="1399672800"/>
    <x v="1828"/>
    <b v="0"/>
    <n v="48"/>
    <b v="1"/>
    <s v="music/rock"/>
    <n v="1.0016"/>
    <n v="417.33333333333331"/>
    <x v="4"/>
    <x v="11"/>
  </r>
  <r>
    <n v="1829"/>
    <s v="Help JUICE (Boston) Record Their First Album"/>
    <s v="Everything is set to record are EP except for our finances. Please donate if you can! Any amount is appreciated. "/>
    <x v="15"/>
    <n v="2500.25"/>
    <x v="0"/>
    <x v="0"/>
    <s v="USD"/>
    <n v="1295647200"/>
    <x v="1829"/>
    <b v="0"/>
    <n v="33"/>
    <b v="1"/>
    <s v="music/rock"/>
    <n v="1.6668333333333334"/>
    <n v="75.765151515151516"/>
    <x v="4"/>
    <x v="11"/>
  </r>
  <r>
    <n v="1830"/>
    <s v="Help Vintage Blue Complete and Promote Our Record!"/>
    <s v="We have come a long way on our new record, but now we need your help.  Help us, and together we can make magic!"/>
    <x v="36"/>
    <n v="15230"/>
    <x v="0"/>
    <x v="0"/>
    <s v="USD"/>
    <n v="1393259107"/>
    <x v="1830"/>
    <b v="0"/>
    <n v="226"/>
    <b v="1"/>
    <s v="music/rock"/>
    <n v="1.0153333333333334"/>
    <n v="67.389380530973455"/>
    <x v="4"/>
    <x v="11"/>
  </r>
  <r>
    <n v="1831"/>
    <s v="Darling Waste Trailer Bail Out!"/>
    <s v="After a 2 year Odyssey, Darling Waste's trailer is still not home! We need $3,500 to get it through U.S. Customs!"/>
    <x v="28"/>
    <n v="1030"/>
    <x v="0"/>
    <x v="0"/>
    <s v="USD"/>
    <n v="1336866863"/>
    <x v="1831"/>
    <b v="0"/>
    <n v="14"/>
    <b v="1"/>
    <s v="music/rock"/>
    <n v="1.03"/>
    <n v="73.571428571428569"/>
    <x v="4"/>
    <x v="11"/>
  </r>
  <r>
    <n v="1832"/>
    <s v="Black Swan Theories Debut CD"/>
    <s v="Hi! We're the music duo Black Swan Theories and our project is to manufacture our debut CD of 10 already-completed songs.  "/>
    <x v="18"/>
    <n v="500"/>
    <x v="0"/>
    <x v="0"/>
    <s v="USD"/>
    <n v="1299243427"/>
    <x v="1832"/>
    <b v="0"/>
    <n v="20"/>
    <b v="1"/>
    <s v="music/rock"/>
    <n v="1.4285714285714286"/>
    <n v="25"/>
    <x v="4"/>
    <x v="11"/>
  </r>
  <r>
    <n v="1833"/>
    <s v="HAIRcyclopedia Vol. 2 - The Vault"/>
    <s v="I am writing the second volume in a series of hair band encyclopedias, however I lack the means to afford the costs of the photos."/>
    <x v="44"/>
    <n v="1050"/>
    <x v="0"/>
    <x v="0"/>
    <s v="USD"/>
    <n v="1362211140"/>
    <x v="1833"/>
    <b v="0"/>
    <n v="25"/>
    <b v="1"/>
    <s v="music/rock"/>
    <n v="2.625"/>
    <n v="42"/>
    <x v="4"/>
    <x v="11"/>
  </r>
  <r>
    <n v="1834"/>
    <s v="TDJ - All Part of the Plan EP/Tour"/>
    <s v="Help us fund our first tour and promote our new EP!"/>
    <x v="3"/>
    <n v="11805"/>
    <x v="0"/>
    <x v="0"/>
    <s v="USD"/>
    <n v="1422140895"/>
    <x v="1834"/>
    <b v="0"/>
    <n v="90"/>
    <b v="1"/>
    <s v="music/rock"/>
    <n v="1.1805000000000001"/>
    <n v="131.16666666666666"/>
    <x v="4"/>
    <x v="11"/>
  </r>
  <r>
    <n v="1835"/>
    <s v="DIRTY LITTLE REBEL EP"/>
    <s v="WE ARE A HARD ROCK/PUNK BAND SEEKING FUNDS TO RECORD A NEW EP. _x000a__x000a_https://www.reverbnation.com/dirtylittlerebel"/>
    <x v="2"/>
    <n v="520"/>
    <x v="0"/>
    <x v="1"/>
    <s v="GBP"/>
    <n v="1459439471"/>
    <x v="1835"/>
    <b v="0"/>
    <n v="11"/>
    <b v="1"/>
    <s v="music/rock"/>
    <n v="1.04"/>
    <n v="47.272727272727273"/>
    <x v="4"/>
    <x v="11"/>
  </r>
  <r>
    <n v="1836"/>
    <s v="KICKSTART OUR &lt;+3"/>
    <s v="Help fund our 2013 Sound &amp; Lighting Touring rig!"/>
    <x v="10"/>
    <n v="10017"/>
    <x v="0"/>
    <x v="0"/>
    <s v="USD"/>
    <n v="1361129129"/>
    <x v="1836"/>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x v="20"/>
    <n v="1841"/>
    <x v="0"/>
    <x v="0"/>
    <s v="USD"/>
    <n v="1332029335"/>
    <x v="1837"/>
    <b v="0"/>
    <n v="30"/>
    <b v="1"/>
    <s v="music/rock"/>
    <n v="3.0683333333333334"/>
    <n v="61.366666666666667"/>
    <x v="4"/>
    <x v="11"/>
  </r>
  <r>
    <n v="1838"/>
    <s v="Closure - A Paul Haasch Music Video"/>
    <s v="Paul Haasch is producing his first music video! With awesome people involved and a great vision, it is sure to be an amazing piece."/>
    <x v="28"/>
    <n v="1001.49"/>
    <x v="0"/>
    <x v="0"/>
    <s v="USD"/>
    <n v="1317438000"/>
    <x v="1838"/>
    <b v="0"/>
    <n v="28"/>
    <b v="1"/>
    <s v="music/rock"/>
    <n v="1.00149"/>
    <n v="35.767499999999998"/>
    <x v="4"/>
    <x v="11"/>
  </r>
  <r>
    <n v="1839"/>
    <s v="Help The King of Mars Record Their First EP!"/>
    <s v="The King of Mars, a Chicago rock band, needs your help funding their first EP! Visit us at thekingofmars.com for more."/>
    <x v="28"/>
    <n v="2053"/>
    <x v="0"/>
    <x v="0"/>
    <s v="USD"/>
    <n v="1475342382"/>
    <x v="1839"/>
    <b v="0"/>
    <n v="45"/>
    <b v="1"/>
    <s v="music/rock"/>
    <n v="2.0529999999999999"/>
    <n v="45.62222222222222"/>
    <x v="4"/>
    <x v="11"/>
  </r>
  <r>
    <n v="1840"/>
    <s v="City of the Weak on Tour!"/>
    <s v="St. Paul five-piece band City of the Weak hits the road May 9th, heading for Ft. Lauderdale to attend the Driven Music Conference!"/>
    <x v="42"/>
    <n v="980"/>
    <x v="0"/>
    <x v="0"/>
    <s v="USD"/>
    <n v="1367902740"/>
    <x v="1840"/>
    <b v="0"/>
    <n v="13"/>
    <b v="1"/>
    <s v="music/rock"/>
    <n v="1.0888888888888888"/>
    <n v="75.384615384615387"/>
    <x v="4"/>
    <x v="11"/>
  </r>
  <r>
    <n v="1841"/>
    <s v="Hydra Effect Debut EP"/>
    <s v="Hard Rock with a Positive Message. Help us fund, release and promote our debut EP!"/>
    <x v="13"/>
    <n v="2035"/>
    <x v="0"/>
    <x v="0"/>
    <s v="USD"/>
    <n v="1400561940"/>
    <x v="1841"/>
    <b v="0"/>
    <n v="40"/>
    <b v="1"/>
    <s v="music/rock"/>
    <n v="1.0175000000000001"/>
    <n v="50.875"/>
    <x v="4"/>
    <x v="11"/>
  </r>
  <r>
    <n v="1842"/>
    <s v="Stereo Dogs! 14-Year Old Teen Rock Band Plan CD Project!"/>
    <s v="Every time we sit down to rehearse, thoughts of recording a CD excite us! We are ready to do this!  It's time, so read on..."/>
    <x v="13"/>
    <n v="2505"/>
    <x v="0"/>
    <x v="0"/>
    <s v="USD"/>
    <n v="1425275940"/>
    <x v="1842"/>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x v="3"/>
    <n v="12400.61"/>
    <x v="0"/>
    <x v="0"/>
    <s v="USD"/>
    <n v="1298245954"/>
    <x v="1843"/>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x v="15"/>
    <n v="1521"/>
    <x v="0"/>
    <x v="0"/>
    <s v="USD"/>
    <n v="1307761200"/>
    <x v="1844"/>
    <b v="0"/>
    <n v="20"/>
    <b v="1"/>
    <s v="music/rock"/>
    <n v="1.014"/>
    <n v="76.05"/>
    <x v="4"/>
    <x v="11"/>
  </r>
  <r>
    <n v="1845"/>
    <s v="GIVE ME &quot;One More&quot; The Single Release!"/>
    <s v="OH MY JOSH! _x000a__x000a_Our Kickstarter Supporters get FIRST DIBS!_x000a__x000a_Here's our latest single release and a package deal you cannot ignore!"/>
    <x v="28"/>
    <n v="1000"/>
    <x v="0"/>
    <x v="0"/>
    <s v="USD"/>
    <n v="1466139300"/>
    <x v="1845"/>
    <b v="0"/>
    <n v="19"/>
    <b v="1"/>
    <s v="music/rock"/>
    <n v="1"/>
    <n v="52.631578947368418"/>
    <x v="4"/>
    <x v="11"/>
  </r>
  <r>
    <n v="1846"/>
    <s v="Michael Angelo Batio &quot;Intermezzo&quot; Album Project"/>
    <s v="This album of all original music has been in the making for several years and I am excited to make my fans a part of this experience."/>
    <x v="36"/>
    <n v="20689"/>
    <x v="0"/>
    <x v="0"/>
    <s v="USD"/>
    <n v="1355585777"/>
    <x v="1846"/>
    <b v="0"/>
    <n v="209"/>
    <b v="1"/>
    <s v="music/rock"/>
    <n v="1.3792666666666666"/>
    <n v="98.990430622009569"/>
    <x v="4"/>
    <x v="11"/>
  </r>
  <r>
    <n v="1847"/>
    <s v="Deathtrap America Spring 2015 Tour"/>
    <s v="Deathtrap America is touring the country this spring.  Your pledge will help us across the country with Faster Pussycat and QueensrÃ¿che"/>
    <x v="30"/>
    <n v="3022"/>
    <x v="0"/>
    <x v="0"/>
    <s v="USD"/>
    <n v="1429594832"/>
    <x v="1847"/>
    <b v="0"/>
    <n v="38"/>
    <b v="1"/>
    <s v="music/rock"/>
    <n v="1.2088000000000001"/>
    <n v="79.526315789473685"/>
    <x v="4"/>
    <x v="11"/>
  </r>
  <r>
    <n v="1848"/>
    <s v="Hopeless Jack First National Tour"/>
    <s v="Hopeless Jack &amp; the Handsome Devil's first American tour. Help us bring our dirty brand of &quot;Roots &amp; Roll&quot; across the country!"/>
    <x v="9"/>
    <n v="3221"/>
    <x v="0"/>
    <x v="0"/>
    <s v="USD"/>
    <n v="1312095540"/>
    <x v="1848"/>
    <b v="0"/>
    <n v="24"/>
    <b v="1"/>
    <s v="music/rock"/>
    <n v="1.0736666666666668"/>
    <n v="134.20833333333334"/>
    <x v="4"/>
    <x v="11"/>
  </r>
  <r>
    <n v="1849"/>
    <s v="Release the Skyline Album"/>
    <s v="Release the Skylines is a small, local Cleveland metal band looking to record an album."/>
    <x v="43"/>
    <n v="301"/>
    <x v="0"/>
    <x v="0"/>
    <s v="USD"/>
    <n v="1350505059"/>
    <x v="1849"/>
    <b v="0"/>
    <n v="8"/>
    <b v="1"/>
    <s v="music/rock"/>
    <n v="1.0033333333333334"/>
    <n v="37.625"/>
    <x v="4"/>
    <x v="11"/>
  </r>
  <r>
    <n v="1850"/>
    <s v="WILKES EP"/>
    <s v="WILKES is the solo venture of HighFlightSociety singer / Disciple bassist, Jason Wilkes. This project is to fund the debut 6 song EP."/>
    <x v="7"/>
    <n v="9137"/>
    <x v="0"/>
    <x v="0"/>
    <s v="USD"/>
    <n v="1405033300"/>
    <x v="185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x v="46"/>
    <n v="1301"/>
    <x v="0"/>
    <x v="0"/>
    <s v="USD"/>
    <n v="1406509200"/>
    <x v="1851"/>
    <b v="0"/>
    <n v="26"/>
    <b v="1"/>
    <s v="music/rock"/>
    <n v="1.0007692307692309"/>
    <n v="50.03846153846154"/>
    <x v="4"/>
    <x v="11"/>
  </r>
  <r>
    <n v="1852"/>
    <s v="Radiolucent - Electric City."/>
    <s v="Athens, GA-based rock &amp; roll/soul band Radiolucent is kickstarting funds to mix, master, &amp; release their 2nd record, Electric City."/>
    <x v="36"/>
    <n v="17545"/>
    <x v="0"/>
    <x v="0"/>
    <s v="USD"/>
    <n v="1429920000"/>
    <x v="1852"/>
    <b v="0"/>
    <n v="131"/>
    <b v="1"/>
    <s v="music/rock"/>
    <n v="1.1696666666666666"/>
    <n v="133.93129770992365"/>
    <x v="4"/>
    <x v="11"/>
  </r>
  <r>
    <n v="1853"/>
    <s v="Beyond the Victory recording their debut EP"/>
    <s v="The money will go towards our debut EP being Recorded mixed by Andrew Baylis and mastered by Drew Fulk of Think Sound Studios."/>
    <x v="134"/>
    <n v="815"/>
    <x v="0"/>
    <x v="0"/>
    <s v="USD"/>
    <n v="1352860017"/>
    <x v="1853"/>
    <b v="0"/>
    <n v="14"/>
    <b v="1"/>
    <s v="music/rock"/>
    <n v="1.01875"/>
    <n v="58.214285714285715"/>
    <x v="4"/>
    <x v="11"/>
  </r>
  <r>
    <n v="1854"/>
    <s v="Emily Bell is releasing her debut album"/>
    <s v="After much anticipation, I'm finally releasing my first album, &quot;In Technicolor&quot;! Let's join forces and get it done right!"/>
    <x v="36"/>
    <n v="15318.55"/>
    <x v="0"/>
    <x v="0"/>
    <s v="USD"/>
    <n v="1369355437"/>
    <x v="1854"/>
    <b v="0"/>
    <n v="174"/>
    <b v="1"/>
    <s v="music/rock"/>
    <n v="1.0212366666666666"/>
    <n v="88.037643678160919"/>
    <x v="4"/>
    <x v="11"/>
  </r>
  <r>
    <n v="1855"/>
    <s v="Motion Device Debut EP"/>
    <s v="11 year old Sara &amp; Motion Device want rock &amp; metal fans all over the world to unite and join the ROCK REVOLUTION!!!"/>
    <x v="222"/>
    <n v="13480.16"/>
    <x v="0"/>
    <x v="5"/>
    <s v="CAD"/>
    <n v="1389012940"/>
    <x v="1855"/>
    <b v="0"/>
    <n v="191"/>
    <b v="1"/>
    <s v="music/rock"/>
    <n v="1.5405897142857143"/>
    <n v="70.576753926701571"/>
    <x v="4"/>
    <x v="11"/>
  </r>
  <r>
    <n v="1856"/>
    <s v="Lazy Sunday"/>
    <s v="We are an independent band who needs your help for the production of our new album, so we can share our music with you lovely people :)"/>
    <x v="13"/>
    <n v="2025"/>
    <x v="0"/>
    <x v="0"/>
    <s v="USD"/>
    <n v="1405715472"/>
    <x v="1856"/>
    <b v="0"/>
    <n v="38"/>
    <b v="1"/>
    <s v="music/rock"/>
    <n v="1.0125"/>
    <n v="53.289473684210527"/>
    <x v="4"/>
    <x v="11"/>
  </r>
  <r>
    <n v="1857"/>
    <s v="Holy Water Moses - A Hail Dale Project"/>
    <s v="We need to get back to Nashville to record our second record, a full LP this time.  It ain't cheap and we need your help!"/>
    <x v="9"/>
    <n v="3000"/>
    <x v="0"/>
    <x v="0"/>
    <s v="USD"/>
    <n v="1410546413"/>
    <x v="1857"/>
    <b v="0"/>
    <n v="22"/>
    <b v="1"/>
    <s v="music/rock"/>
    <n v="1"/>
    <n v="136.36363636363637"/>
    <x v="4"/>
    <x v="11"/>
  </r>
  <r>
    <n v="1858"/>
    <s v="Curriculum-Based Rock Music For Kids"/>
    <s v="I write songs to teach with at two Chicago schools.  The enthusiastic response from my students &amp; colleagues inspired me to do do this!"/>
    <x v="291"/>
    <n v="6041.55"/>
    <x v="0"/>
    <x v="0"/>
    <s v="USD"/>
    <n v="1324014521"/>
    <x v="1858"/>
    <b v="0"/>
    <n v="149"/>
    <b v="1"/>
    <s v="music/rock"/>
    <n v="1.0874800874800874"/>
    <n v="40.547315436241611"/>
    <x v="4"/>
    <x v="11"/>
  </r>
  <r>
    <n v="1859"/>
    <s v="Queen Kwong Tour to London and Paris"/>
    <s v="Queen Kwong is going ON TOUR to London and Paris!"/>
    <x v="9"/>
    <n v="3955"/>
    <x v="0"/>
    <x v="0"/>
    <s v="USD"/>
    <n v="1316716129"/>
    <x v="1859"/>
    <b v="0"/>
    <n v="56"/>
    <b v="1"/>
    <s v="music/rock"/>
    <n v="1.3183333333333334"/>
    <n v="70.625"/>
    <x v="4"/>
    <x v="11"/>
  </r>
  <r>
    <n v="1860"/>
    <s v="A Simple Complex's 2013 CD Release Party DVD"/>
    <s v="ASC had a one-of-a-kind CD release party in 2013, and we want to share it with the world - in DVD format!"/>
    <x v="47"/>
    <n v="1001"/>
    <x v="0"/>
    <x v="0"/>
    <s v="USD"/>
    <n v="1391706084"/>
    <x v="1860"/>
    <b v="0"/>
    <n v="19"/>
    <b v="1"/>
    <s v="music/rock"/>
    <n v="1.3346666666666667"/>
    <n v="52.684210526315788"/>
    <x v="4"/>
    <x v="11"/>
  </r>
  <r>
    <n v="1861"/>
    <s v="Galaxix - Take on the Universe!"/>
    <s v="A game for Apple &amp; Android devices that sees you get your own spacecraft, take on the competition, mine asteroids &amp; fight to survive."/>
    <x v="65"/>
    <n v="0"/>
    <x v="2"/>
    <x v="1"/>
    <s v="GBP"/>
    <n v="1422256341"/>
    <x v="1861"/>
    <b v="0"/>
    <n v="0"/>
    <b v="0"/>
    <s v="games/mobile games"/>
    <n v="0"/>
    <e v="#DIV/0!"/>
    <x v="6"/>
    <x v="18"/>
  </r>
  <r>
    <n v="1862"/>
    <s v="Purple Fishing - Trump Supporters/Critics Find Common Ground"/>
    <s v="Purple Fishing is an online game and social media platform for Trump Supporters and Critics to have fun finding common ground."/>
    <x v="102"/>
    <n v="1455"/>
    <x v="2"/>
    <x v="0"/>
    <s v="USD"/>
    <n v="1488958200"/>
    <x v="1862"/>
    <b v="0"/>
    <n v="16"/>
    <b v="0"/>
    <s v="games/mobile games"/>
    <n v="8.0833333333333326E-2"/>
    <n v="90.9375"/>
    <x v="6"/>
    <x v="18"/>
  </r>
  <r>
    <n v="1863"/>
    <s v="Project: 20M813"/>
    <s v="This is an Android game where you take control of the zombies and try to eat your way to world domination!"/>
    <x v="30"/>
    <n v="10"/>
    <x v="2"/>
    <x v="0"/>
    <s v="USD"/>
    <n v="1402600085"/>
    <x v="1863"/>
    <b v="0"/>
    <n v="2"/>
    <b v="0"/>
    <s v="games/mobile games"/>
    <n v="4.0000000000000001E-3"/>
    <n v="5"/>
    <x v="6"/>
    <x v="18"/>
  </r>
  <r>
    <n v="1864"/>
    <s v="Fat Cheeks the Cannonball - iPhone and Android"/>
    <s v="Cannons, Power Gloves, and PUNCHING STUFF!  Help Fat Cheeks collect Acorns for upgrades and customize his gear in this Endless Runner"/>
    <x v="115"/>
    <n v="2788"/>
    <x v="2"/>
    <x v="0"/>
    <s v="USD"/>
    <n v="1399223500"/>
    <x v="1864"/>
    <b v="0"/>
    <n v="48"/>
    <b v="0"/>
    <s v="games/mobile games"/>
    <n v="0.42892307692307691"/>
    <n v="58.083333333333336"/>
    <x v="6"/>
    <x v="18"/>
  </r>
  <r>
    <n v="1865"/>
    <s v="THE RUNNING GAME"/>
    <s v="This game is an alternative to the boring morning jogs This game will make you excited to workout Following elite footballer movements!"/>
    <x v="74"/>
    <n v="4"/>
    <x v="2"/>
    <x v="1"/>
    <s v="GBP"/>
    <n v="1478425747"/>
    <x v="1865"/>
    <b v="0"/>
    <n v="2"/>
    <b v="0"/>
    <s v="games/mobile games"/>
    <n v="3.6363636363636364E-5"/>
    <n v="2"/>
    <x v="6"/>
    <x v="18"/>
  </r>
  <r>
    <n v="1866"/>
    <s v="MathPlus Cards (FKA Random Math)"/>
    <s v="A mobile application that will allow math learners to practice math operations and improve critical thinking. Ideal for ages 7 to 12."/>
    <x v="31"/>
    <n v="125"/>
    <x v="2"/>
    <x v="0"/>
    <s v="USD"/>
    <n v="1488340800"/>
    <x v="1866"/>
    <b v="0"/>
    <n v="2"/>
    <b v="0"/>
    <s v="games/mobile games"/>
    <n v="5.0000000000000001E-3"/>
    <n v="62.5"/>
    <x v="6"/>
    <x v="18"/>
  </r>
  <r>
    <n v="1867"/>
    <s v="Meme Wars - Dank Age"/>
    <s v="A mix of PokemonGo, Game of War- Fire Age, DragonSoul, &amp; Throwdown. Join a clan, collect meme, upgrade features, fight, &amp; compete."/>
    <x v="22"/>
    <n v="10"/>
    <x v="2"/>
    <x v="0"/>
    <s v="USD"/>
    <n v="1478383912"/>
    <x v="1867"/>
    <b v="0"/>
    <n v="1"/>
    <b v="0"/>
    <s v="games/mobile games"/>
    <n v="5.0000000000000001E-4"/>
    <n v="10"/>
    <x v="6"/>
    <x v="18"/>
  </r>
  <r>
    <n v="1868"/>
    <s v="Help Build PaperChase Version 3 !"/>
    <s v="PaperChase is a popular endless flying game conceived by a 15 year old and loved by millions worldwide.  Help us build version 3!"/>
    <x v="31"/>
    <n v="1217"/>
    <x v="2"/>
    <x v="0"/>
    <s v="USD"/>
    <n v="1450166340"/>
    <x v="1868"/>
    <b v="0"/>
    <n v="17"/>
    <b v="0"/>
    <s v="games/mobile games"/>
    <n v="4.8680000000000001E-2"/>
    <n v="71.588235294117652"/>
    <x v="6"/>
    <x v="18"/>
  </r>
  <r>
    <n v="1869"/>
    <s v="Castle Crawler RPG"/>
    <s v="CCRPG will be a 2D Pixel Art Game based on similar elements to the SNES game &quot;Zelda: A Link to the Past&quot; with RPG elements added in."/>
    <x v="3"/>
    <n v="0"/>
    <x v="2"/>
    <x v="0"/>
    <s v="USD"/>
    <n v="1483488249"/>
    <x v="1869"/>
    <b v="0"/>
    <n v="0"/>
    <b v="0"/>
    <s v="games/mobile games"/>
    <n v="0"/>
    <e v="#DIV/0!"/>
    <x v="6"/>
    <x v="18"/>
  </r>
  <r>
    <n v="1870"/>
    <s v="C.O.V.D.--A brand new board app game"/>
    <s v="Conflict of Van Helsing &amp; Dracula (C.O.V.D.) is a board game available as an App based on the story: Dracula. Can you survive?"/>
    <x v="8"/>
    <n v="361"/>
    <x v="2"/>
    <x v="0"/>
    <s v="USD"/>
    <n v="1454213820"/>
    <x v="1870"/>
    <b v="0"/>
    <n v="11"/>
    <b v="0"/>
    <s v="games/mobile games"/>
    <n v="0.10314285714285715"/>
    <n v="32.81818181818182"/>
    <x v="6"/>
    <x v="18"/>
  </r>
  <r>
    <n v="1871"/>
    <s v="The Adventures of Bible Bear"/>
    <s v="Journey with Bible Bear through each of the books of the Bible, exploring stories while learning verses, songs, and preschool concepts!"/>
    <x v="115"/>
    <n v="4666"/>
    <x v="2"/>
    <x v="0"/>
    <s v="USD"/>
    <n v="1416512901"/>
    <x v="1871"/>
    <b v="0"/>
    <n v="95"/>
    <b v="0"/>
    <s v="games/mobile games"/>
    <n v="0.7178461538461538"/>
    <n v="49.11578947368421"/>
    <x v="6"/>
    <x v="18"/>
  </r>
  <r>
    <n v="1872"/>
    <s v="ZombieTime!"/>
    <s v="A Top-View Action game where you play as Bob, the FIRST zombie to rise from the grave. Bring chaos to town, feast and don't die again."/>
    <x v="22"/>
    <n v="212"/>
    <x v="2"/>
    <x v="0"/>
    <s v="USD"/>
    <n v="1435633602"/>
    <x v="1872"/>
    <b v="0"/>
    <n v="13"/>
    <b v="0"/>
    <s v="games/mobile games"/>
    <n v="1.06E-2"/>
    <n v="16.307692307692307"/>
    <x v="6"/>
    <x v="18"/>
  </r>
  <r>
    <n v="1873"/>
    <s v="The Red Card Blue Card Game"/>
    <s v="It's time for The Red Card Blue Card Game to be available everywhere! Help save the sanity of ALL parent's! Help make it an App!!"/>
    <x v="6"/>
    <n v="36"/>
    <x v="2"/>
    <x v="5"/>
    <s v="CAD"/>
    <n v="1436373900"/>
    <x v="1873"/>
    <b v="0"/>
    <n v="2"/>
    <b v="0"/>
    <s v="games/mobile games"/>
    <n v="4.4999999999999997E-3"/>
    <n v="18"/>
    <x v="6"/>
    <x v="18"/>
  </r>
  <r>
    <n v="1874"/>
    <s v="PATH to Reading Brain Training"/>
    <s v="PATH to Reading (PATH) is a patented break-through technology  that dramatically and permanently improves attention, reading, memory"/>
    <x v="292"/>
    <n v="26"/>
    <x v="2"/>
    <x v="0"/>
    <s v="USD"/>
    <n v="1467155733"/>
    <x v="1874"/>
    <b v="0"/>
    <n v="2"/>
    <b v="0"/>
    <s v="games/mobile games"/>
    <n v="1.6249999999999999E-4"/>
    <n v="13"/>
    <x v="6"/>
    <x v="18"/>
  </r>
  <r>
    <n v="1875"/>
    <s v="Claws &amp; Fins"/>
    <s v="Sea opposition of Crab's family and angry fishes. Who is going to win, and who is going to loose ?!"/>
    <x v="3"/>
    <n v="51"/>
    <x v="2"/>
    <x v="0"/>
    <s v="USD"/>
    <n v="1470519308"/>
    <x v="1875"/>
    <b v="0"/>
    <n v="3"/>
    <b v="0"/>
    <s v="games/mobile games"/>
    <n v="5.1000000000000004E-3"/>
    <n v="17"/>
    <x v="6"/>
    <x v="18"/>
  </r>
  <r>
    <n v="1876"/>
    <s v="Migration Madness (Android)"/>
    <s v="An arcade styled side scroller. Help Bob the pilot steer his plane through hordes of migrating birds strapped with explosives."/>
    <x v="293"/>
    <n v="0"/>
    <x v="2"/>
    <x v="2"/>
    <s v="AUD"/>
    <n v="1402901405"/>
    <x v="1876"/>
    <b v="0"/>
    <n v="0"/>
    <b v="0"/>
    <s v="games/mobile games"/>
    <n v="0"/>
    <e v="#DIV/0!"/>
    <x v="6"/>
    <x v="18"/>
  </r>
  <r>
    <n v="1877"/>
    <s v="Chip Dip II: Son of Chip Dip! - A Terrible, Terrible Game"/>
    <s v="It's obvious you won't survive by your wits alone. Unfortunately that's all you've got, Chip. Run!"/>
    <x v="294"/>
    <n v="0"/>
    <x v="2"/>
    <x v="0"/>
    <s v="USD"/>
    <n v="1425170525"/>
    <x v="1877"/>
    <b v="0"/>
    <n v="0"/>
    <b v="0"/>
    <s v="games/mobile games"/>
    <n v="0"/>
    <e v="#DIV/0!"/>
    <x v="6"/>
    <x v="18"/>
  </r>
  <r>
    <n v="1878"/>
    <s v="Aussies versus Zombies"/>
    <s v="Action game now playable on Android/iOS platforms and PC browsers. Easy gameplay even for starters yet hard to be skilled. Multi-player"/>
    <x v="6"/>
    <n v="0"/>
    <x v="2"/>
    <x v="2"/>
    <s v="AUD"/>
    <n v="1402618355"/>
    <x v="1878"/>
    <b v="0"/>
    <n v="0"/>
    <b v="0"/>
    <s v="games/mobile games"/>
    <n v="0"/>
    <e v="#DIV/0!"/>
    <x v="6"/>
    <x v="18"/>
  </r>
  <r>
    <n v="1879"/>
    <s v="Alex and More"/>
    <s v="Juego de plataformas con 20 personajes. Cada personaje tiene cuatro habilidades distintas al resto de personajes y sus propias voces."/>
    <x v="10"/>
    <n v="6"/>
    <x v="2"/>
    <x v="3"/>
    <s v="EUR"/>
    <n v="1457966129"/>
    <x v="1879"/>
    <b v="0"/>
    <n v="2"/>
    <b v="0"/>
    <s v="games/mobile games"/>
    <n v="1.1999999999999999E-3"/>
    <n v="3"/>
    <x v="6"/>
    <x v="18"/>
  </r>
  <r>
    <n v="1880"/>
    <s v="Sim Betting Football"/>
    <s v="Sim Betting Football is the only football (soccer) betting simulation  game."/>
    <x v="10"/>
    <n v="1004"/>
    <x v="2"/>
    <x v="1"/>
    <s v="GBP"/>
    <n v="1459341380"/>
    <x v="1880"/>
    <b v="0"/>
    <n v="24"/>
    <b v="0"/>
    <s v="games/mobile games"/>
    <n v="0.20080000000000001"/>
    <n v="41.833333333333336"/>
    <x v="6"/>
    <x v="18"/>
  </r>
  <r>
    <n v="1881"/>
    <s v="Story Rock by The Jolly Llamas -- Our First Album!"/>
    <s v="We're now raising money to produce a music video. Those who donate get a vote in deciding which song!"/>
    <x v="13"/>
    <n v="3453.69"/>
    <x v="0"/>
    <x v="0"/>
    <s v="USD"/>
    <n v="1425955189"/>
    <x v="1881"/>
    <b v="0"/>
    <n v="70"/>
    <b v="1"/>
    <s v="music/indie rock"/>
    <n v="1.726845"/>
    <n v="49.338428571428572"/>
    <x v="4"/>
    <x v="14"/>
  </r>
  <r>
    <n v="1882"/>
    <s v="American Lit or...Trespassing for Beginners"/>
    <s v="New songs have been popping out of Mark Donato for years now and he's got a large, squirming litter of them in need of triage.  Help!"/>
    <x v="295"/>
    <n v="3380"/>
    <x v="0"/>
    <x v="0"/>
    <s v="USD"/>
    <n v="1341964080"/>
    <x v="1882"/>
    <b v="0"/>
    <n v="81"/>
    <b v="1"/>
    <s v="music/indie rock"/>
    <n v="1.008955223880597"/>
    <n v="41.728395061728392"/>
    <x v="4"/>
    <x v="14"/>
  </r>
  <r>
    <n v="1883"/>
    <s v="Afraid Of Figs - Help Fund our New CD - &quot;SAFE&quot;"/>
    <s v="Afraid Of Figs is a high energy pop/rock band, with off-the-wall humor, catchy hooks, and wild interactive live shows."/>
    <x v="117"/>
    <n v="1047"/>
    <x v="0"/>
    <x v="0"/>
    <s v="USD"/>
    <n v="1333921508"/>
    <x v="1883"/>
    <b v="0"/>
    <n v="32"/>
    <b v="1"/>
    <s v="music/indie rock"/>
    <n v="1.0480480480480481"/>
    <n v="32.71875"/>
    <x v="4"/>
    <x v="14"/>
  </r>
  <r>
    <n v="1884"/>
    <s v="Glad Hearts New Album: Twenty Two - On Vinyl!"/>
    <s v="Glad Hearts Latest Album, Twenty Two, Pressed In A Very Limited Edition On Beautiful Vinyl With Accompanying Digital Download"/>
    <x v="28"/>
    <n v="1351"/>
    <x v="0"/>
    <x v="0"/>
    <s v="USD"/>
    <n v="1354017600"/>
    <x v="1884"/>
    <b v="0"/>
    <n v="26"/>
    <b v="1"/>
    <s v="music/indie rock"/>
    <n v="1.351"/>
    <n v="51.96153846153846"/>
    <x v="4"/>
    <x v="14"/>
  </r>
  <r>
    <n v="1885"/>
    <s v="KATA 'The Rising' - Double LP (Vinyl Release)"/>
    <s v="KATA's debut album 'The Rising' is ready for your ears, now all we need to do is press the vinyl. That's where you come in!"/>
    <x v="296"/>
    <n v="5322"/>
    <x v="0"/>
    <x v="0"/>
    <s v="USD"/>
    <n v="1344636000"/>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x v="38"/>
    <n v="1225"/>
    <x v="0"/>
    <x v="0"/>
    <s v="USD"/>
    <n v="1415832338"/>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x v="9"/>
    <n v="3335"/>
    <x v="0"/>
    <x v="3"/>
    <s v="EUR"/>
    <n v="1449178200"/>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x v="1888"/>
    <b v="0"/>
    <n v="89"/>
    <b v="1"/>
    <s v="music/indie rock"/>
    <n v="1.6608000000000001"/>
    <n v="46.651685393258425"/>
    <x v="4"/>
    <x v="14"/>
  </r>
  <r>
    <n v="1889"/>
    <s v="LittleBear"/>
    <s v="Sweeping epic melodies. I want to incorporate all my influences into one album I have been writing for 90 days now and ready to record!"/>
    <x v="13"/>
    <n v="2132"/>
    <x v="0"/>
    <x v="0"/>
    <s v="USD"/>
    <n v="1363024946"/>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x v="14"/>
    <n v="17350.13"/>
    <x v="0"/>
    <x v="0"/>
    <s v="USD"/>
    <n v="1355597528"/>
    <x v="1890"/>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x v="1891"/>
    <b v="0"/>
    <n v="120"/>
    <b v="1"/>
    <s v="music/indie rock"/>
    <n v="1.0555000000000001"/>
    <n v="87.958333333333329"/>
    <x v="4"/>
    <x v="14"/>
  </r>
  <r>
    <n v="1892"/>
    <s v="Nemes wants you to be able to hear their new songs!"/>
    <s v="Nemes has just recorded a new album and is raising $500 to get it mixed and mastered professionally."/>
    <x v="2"/>
    <n v="683"/>
    <x v="0"/>
    <x v="0"/>
    <s v="USD"/>
    <n v="1307459881"/>
    <x v="1892"/>
    <b v="0"/>
    <n v="26"/>
    <b v="1"/>
    <s v="music/indie rock"/>
    <n v="1.3660000000000001"/>
    <n v="26.26923076923077"/>
    <x v="4"/>
    <x v="14"/>
  </r>
  <r>
    <n v="1893"/>
    <s v="Archeology 7&quot; Vinyl"/>
    <s v="Archeology is looking to gain support to release their 7&quot; vinyl single &quot;Hunger&quot; as well as the b-side, &quot;Kings canyon."/>
    <x v="30"/>
    <n v="2600"/>
    <x v="0"/>
    <x v="0"/>
    <s v="USD"/>
    <n v="1302926340"/>
    <x v="1893"/>
    <b v="0"/>
    <n v="45"/>
    <b v="1"/>
    <s v="music/indie rock"/>
    <n v="1.04"/>
    <n v="57.777777777777779"/>
    <x v="4"/>
    <x v="14"/>
  </r>
  <r>
    <n v="1894"/>
    <s v="Help me release my first 3 song EP!!"/>
    <s v="Im trying to raise $1000 for a 3 song EP in a studio!"/>
    <x v="28"/>
    <n v="1145"/>
    <x v="0"/>
    <x v="0"/>
    <s v="USD"/>
    <n v="1329082983"/>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x v="297"/>
    <n v="9228"/>
    <x v="0"/>
    <x v="0"/>
    <s v="USD"/>
    <n v="1445363722"/>
    <x v="1895"/>
    <b v="0"/>
    <n v="47"/>
    <b v="1"/>
    <s v="music/indie rock"/>
    <n v="1.0171957671957672"/>
    <n v="196.34042553191489"/>
    <x v="4"/>
    <x v="14"/>
  </r>
  <r>
    <n v="1896"/>
    <s v="the bridge"/>
    <s v="My barely anticipated second album of self produced songs is ready to go.  Just need a little help to cover mastering, artwork etc."/>
    <x v="298"/>
    <n v="559"/>
    <x v="0"/>
    <x v="0"/>
    <s v="USD"/>
    <n v="1334250165"/>
    <x v="1896"/>
    <b v="0"/>
    <n v="13"/>
    <b v="1"/>
    <s v="music/indie rock"/>
    <n v="1.2394678492239468"/>
    <n v="43"/>
    <x v="4"/>
    <x v="14"/>
  </r>
  <r>
    <n v="1897"/>
    <s v="Vanessa Lively's New Album 2014"/>
    <s v="My new album produced by Paul Curreri is one of the most unique musical projects I have done. Let's finish it before the baby comes!"/>
    <x v="299"/>
    <n v="6506"/>
    <x v="0"/>
    <x v="0"/>
    <s v="USD"/>
    <n v="1393966800"/>
    <x v="1897"/>
    <b v="0"/>
    <n v="183"/>
    <b v="1"/>
    <s v="music/indie rock"/>
    <n v="1.0245669291338582"/>
    <n v="35.551912568306008"/>
    <x v="4"/>
    <x v="14"/>
  </r>
  <r>
    <n v="1898"/>
    <s v="Degenerate Matters EP Funding Campaign"/>
    <s v="We are heading into the studio to create the most soulfully orchestrated Indie Pop masterpiece mankind has ever witnessed."/>
    <x v="28"/>
    <n v="1445"/>
    <x v="0"/>
    <x v="0"/>
    <s v="USD"/>
    <n v="1454349600"/>
    <x v="1898"/>
    <b v="0"/>
    <n v="21"/>
    <b v="1"/>
    <s v="music/indie rock"/>
    <n v="1.4450000000000001"/>
    <n v="68.80952380952381"/>
    <x v="4"/>
    <x v="14"/>
  </r>
  <r>
    <n v="1899"/>
    <s v="Ukulele Songs from the Zombie Apocalypse"/>
    <s v="Ukulele Songs from the Zombie Apocalypse, a concept album where boy meets girl, boy loses girl to Zombie King, boy gets girl back. Fun!"/>
    <x v="42"/>
    <n v="1200"/>
    <x v="0"/>
    <x v="0"/>
    <s v="USD"/>
    <n v="1427319366"/>
    <x v="1899"/>
    <b v="0"/>
    <n v="42"/>
    <b v="1"/>
    <s v="music/indie rock"/>
    <n v="1.3333333333333333"/>
    <n v="28.571428571428573"/>
    <x v="4"/>
    <x v="14"/>
  </r>
  <r>
    <n v="1900"/>
    <s v="5 Bucks from 500 Friends"/>
    <s v="Angieâ€™s Curse, an Indie Goth/Dark Rock band &amp; local favorite from Ventura, are ready to record a professional CD of all original songs."/>
    <x v="30"/>
    <n v="2734.11"/>
    <x v="0"/>
    <x v="0"/>
    <s v="USD"/>
    <n v="1349517540"/>
    <x v="1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x v="300"/>
    <n v="2670"/>
    <x v="2"/>
    <x v="1"/>
    <s v="GBP"/>
    <n v="1432299600"/>
    <x v="1901"/>
    <b v="0"/>
    <n v="25"/>
    <b v="0"/>
    <s v="technology/gadgets"/>
    <n v="2.696969696969697E-2"/>
    <n v="106.8"/>
    <x v="2"/>
    <x v="29"/>
  </r>
  <r>
    <n v="1902"/>
    <s v="Cardboard reality"/>
    <s v="Virtual reality is expensive, here is the solution. I've created a VR device out of cardboard. I present: World's cheapest VR Device."/>
    <x v="28"/>
    <n v="12"/>
    <x v="2"/>
    <x v="9"/>
    <s v="EUR"/>
    <n v="1425495447"/>
    <x v="1902"/>
    <b v="0"/>
    <n v="3"/>
    <b v="0"/>
    <s v="technology/gadgets"/>
    <n v="1.2E-2"/>
    <n v="4"/>
    <x v="2"/>
    <x v="29"/>
  </r>
  <r>
    <n v="1903"/>
    <s v="MiPointer"/>
    <s v="A cool smart laser pointer for presenting professionals. Unique by design, widest functional coverage for both IOS and Android."/>
    <x v="9"/>
    <n v="1398"/>
    <x v="2"/>
    <x v="0"/>
    <s v="USD"/>
    <n v="1485541791"/>
    <x v="1903"/>
    <b v="0"/>
    <n v="41"/>
    <b v="0"/>
    <s v="technology/gadgets"/>
    <n v="0.46600000000000003"/>
    <n v="34.097560975609753"/>
    <x v="2"/>
    <x v="29"/>
  </r>
  <r>
    <n v="1904"/>
    <s v="Small Animal Deterrent Latch (S.A.D.L.)"/>
    <s v="Animals knocking over your waste wheeler making a mess on trash day? The S.A.D.L. will help prevent that from happening!"/>
    <x v="63"/>
    <n v="50"/>
    <x v="2"/>
    <x v="0"/>
    <s v="USD"/>
    <n v="1451752021"/>
    <x v="1904"/>
    <b v="0"/>
    <n v="2"/>
    <b v="0"/>
    <s v="technology/gadgets"/>
    <n v="1E-3"/>
    <n v="25"/>
    <x v="2"/>
    <x v="29"/>
  </r>
  <r>
    <n v="1905"/>
    <s v="Dad, we will get your AxleCrutch idea to the next level!"/>
    <s v="Before Dick Armstrong passed away unexpectedly in 2003, he invented an AxleCrutch device to help his customers-his idea lives on today."/>
    <x v="31"/>
    <n v="42"/>
    <x v="2"/>
    <x v="0"/>
    <s v="USD"/>
    <n v="1410127994"/>
    <x v="1905"/>
    <b v="0"/>
    <n v="4"/>
    <b v="0"/>
    <s v="technology/gadgets"/>
    <n v="1.6800000000000001E-3"/>
    <n v="10.5"/>
    <x v="2"/>
    <x v="29"/>
  </r>
  <r>
    <n v="1906"/>
    <s v="Macbook all-in-one Portable storage docking station PLUSDOCK"/>
    <s v="Max 5Tb storage, Wired lan, Additional USB ports and Hi-res DAC, 10000mAh battery, Real portable docking station"/>
    <x v="63"/>
    <n v="21380"/>
    <x v="2"/>
    <x v="0"/>
    <s v="USD"/>
    <n v="1466697983"/>
    <x v="1906"/>
    <b v="0"/>
    <n v="99"/>
    <b v="0"/>
    <s v="technology/gadgets"/>
    <n v="0.42759999999999998"/>
    <n v="215.95959595959596"/>
    <x v="2"/>
    <x v="29"/>
  </r>
  <r>
    <n v="1907"/>
    <s v="Litter-Buddy"/>
    <s v="Litter-Buddy is great economical alternative to leading pet waste disposal systems with cartridge bag elements."/>
    <x v="11"/>
    <n v="85"/>
    <x v="2"/>
    <x v="0"/>
    <s v="USD"/>
    <n v="1400853925"/>
    <x v="1907"/>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x v="31"/>
    <n v="433"/>
    <x v="2"/>
    <x v="0"/>
    <s v="USD"/>
    <n v="1483048900"/>
    <x v="1908"/>
    <b v="0"/>
    <n v="4"/>
    <b v="0"/>
    <s v="technology/gadgets"/>
    <n v="1.7319999999999999E-2"/>
    <n v="108.25"/>
    <x v="2"/>
    <x v="29"/>
  </r>
  <r>
    <n v="1909"/>
    <s v="Little Occhio, Wireless micro-cam for iPhone/Android"/>
    <s v="Use Little Occhio to see and share the hidden secrets of nature. Capture, share awesome photos, works with iPhone/Android/tablets."/>
    <x v="19"/>
    <n v="4939"/>
    <x v="2"/>
    <x v="0"/>
    <s v="USD"/>
    <n v="1414059479"/>
    <x v="190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x v="94"/>
    <n v="33486"/>
    <x v="2"/>
    <x v="9"/>
    <s v="EUR"/>
    <n v="1446331500"/>
    <x v="1910"/>
    <b v="0"/>
    <n v="285"/>
    <b v="0"/>
    <s v="technology/gadgets"/>
    <n v="0.39395294117647056"/>
    <n v="117.49473684210527"/>
    <x v="2"/>
    <x v="29"/>
  </r>
  <r>
    <n v="1911"/>
    <s v="Charge Furniture"/>
    <s v="Charge furniture, making it simple and comfortable to charge your USB devices without leaving the comfort of your couch or armchair"/>
    <x v="301"/>
    <n v="10"/>
    <x v="2"/>
    <x v="4"/>
    <s v="NZD"/>
    <n v="1407545334"/>
    <x v="1911"/>
    <b v="0"/>
    <n v="1"/>
    <b v="0"/>
    <s v="technology/gadgets"/>
    <n v="2.3529411764705883E-4"/>
    <n v="10"/>
    <x v="2"/>
    <x v="29"/>
  </r>
  <r>
    <n v="1912"/>
    <s v="SOLO TESTER: Electrical Wiring Testing &amp; Troubleshooter"/>
    <s v="Finally! Electrical Wiring Testing Made Easy...  Designed by a Professional for Professionals, Homeowners and DIYs, Too!"/>
    <x v="10"/>
    <n v="2965"/>
    <x v="2"/>
    <x v="0"/>
    <s v="USD"/>
    <n v="1433395560"/>
    <x v="1912"/>
    <b v="0"/>
    <n v="42"/>
    <b v="0"/>
    <s v="technology/gadgets"/>
    <n v="0.59299999999999997"/>
    <n v="70.595238095238102"/>
    <x v="2"/>
    <x v="29"/>
  </r>
  <r>
    <n v="1913"/>
    <s v="Tibio - Spreading warmth in everyones home"/>
    <s v="Tibio is a revolutionary new product designed to solve an age old problem."/>
    <x v="240"/>
    <n v="637"/>
    <x v="2"/>
    <x v="1"/>
    <s v="GBP"/>
    <n v="1412770578"/>
    <x v="1913"/>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x v="302"/>
    <n v="60"/>
    <x v="2"/>
    <x v="0"/>
    <s v="USD"/>
    <n v="1414814340"/>
    <x v="1914"/>
    <b v="0"/>
    <n v="2"/>
    <b v="0"/>
    <s v="technology/gadgets"/>
    <n v="9.0090090090090086E-2"/>
    <n v="30"/>
    <x v="2"/>
    <x v="29"/>
  </r>
  <r>
    <n v="1915"/>
    <s v="The Cat-Bath Contraption"/>
    <s v="The picture above is of our current prototype for the cat bath - we hope to move beyond a simple bin and create a cat bath revolution!"/>
    <x v="2"/>
    <n v="8"/>
    <x v="2"/>
    <x v="0"/>
    <s v="USD"/>
    <n v="1409620222"/>
    <x v="1915"/>
    <b v="0"/>
    <n v="4"/>
    <b v="0"/>
    <s v="technology/gadgets"/>
    <n v="1.6E-2"/>
    <n v="2"/>
    <x v="2"/>
    <x v="29"/>
  </r>
  <r>
    <n v="1916"/>
    <s v="The Paint Can Holder by U.S. Green Products"/>
    <s v="The Paint Can Holder Makes Painting Easier and Safer on Extension Ladders."/>
    <x v="22"/>
    <n v="102"/>
    <x v="2"/>
    <x v="0"/>
    <s v="USD"/>
    <n v="1478542375"/>
    <x v="1916"/>
    <b v="0"/>
    <n v="6"/>
    <b v="0"/>
    <s v="technology/gadgets"/>
    <n v="5.1000000000000004E-3"/>
    <n v="17"/>
    <x v="2"/>
    <x v="29"/>
  </r>
  <r>
    <n v="1917"/>
    <s v="Chronovisor:The MOST innovative watch for night time reading"/>
    <s v="Let's build a legendary brand altogether"/>
    <x v="303"/>
    <n v="205025"/>
    <x v="2"/>
    <x v="7"/>
    <s v="HKD"/>
    <n v="1486708133"/>
    <x v="1917"/>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x v="31"/>
    <n v="260"/>
    <x v="2"/>
    <x v="0"/>
    <s v="USD"/>
    <n v="1407869851"/>
    <x v="1918"/>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x v="2"/>
    <n v="237"/>
    <x v="2"/>
    <x v="0"/>
    <s v="USD"/>
    <n v="1432069249"/>
    <x v="1919"/>
    <b v="0"/>
    <n v="8"/>
    <b v="0"/>
    <s v="technology/gadgets"/>
    <n v="0.47399999999999998"/>
    <n v="29.625"/>
    <x v="2"/>
    <x v="29"/>
  </r>
  <r>
    <n v="1920"/>
    <s v="Brightside - Side lighting for cyclists"/>
    <s v="A new concept in bike light safety, protecting cyclists from being hit in the side. Bright, amber sideways."/>
    <x v="3"/>
    <n v="4303"/>
    <x v="2"/>
    <x v="1"/>
    <s v="GBP"/>
    <n v="1445468400"/>
    <x v="1920"/>
    <b v="0"/>
    <n v="105"/>
    <b v="0"/>
    <s v="technology/gadgets"/>
    <n v="0.43030000000000002"/>
    <n v="40.980952380952381"/>
    <x v="2"/>
    <x v="29"/>
  </r>
  <r>
    <n v="1921"/>
    <s v="The Fine Spirits are making an album!"/>
    <s v="The Fine Spirits are making an album, but we need your help!"/>
    <x v="15"/>
    <n v="2052"/>
    <x v="0"/>
    <x v="0"/>
    <s v="USD"/>
    <n v="1342243143"/>
    <x v="1921"/>
    <b v="0"/>
    <n v="38"/>
    <b v="1"/>
    <s v="music/indie rock"/>
    <n v="1.3680000000000001"/>
    <n v="54"/>
    <x v="4"/>
    <x v="14"/>
  </r>
  <r>
    <n v="1922"/>
    <s v="Low Weather // Debut Album"/>
    <s v="Low Weather's debut album is halfway finished.  With your help and your help alone we can record the rest!"/>
    <x v="13"/>
    <n v="2311"/>
    <x v="0"/>
    <x v="0"/>
    <s v="USD"/>
    <n v="1386828507"/>
    <x v="1922"/>
    <b v="0"/>
    <n v="64"/>
    <b v="1"/>
    <s v="music/indie rock"/>
    <n v="1.1555"/>
    <n v="36.109375"/>
    <x v="4"/>
    <x v="14"/>
  </r>
  <r>
    <n v="1923"/>
    <s v="Help Lions&amp;Creators print their album!"/>
    <s v="We just finished recording our first album! All we need is a little extra help to be able to get it printed!"/>
    <x v="304"/>
    <n v="301"/>
    <x v="0"/>
    <x v="0"/>
    <s v="USD"/>
    <n v="1317099540"/>
    <x v="1923"/>
    <b v="0"/>
    <n v="13"/>
    <b v="1"/>
    <s v="music/indie rock"/>
    <n v="2.4079999999999999"/>
    <n v="23.153846153846153"/>
    <x v="4"/>
    <x v="14"/>
  </r>
  <r>
    <n v="1924"/>
    <s v="The 'Songs from the Bookmark' Sessions"/>
    <s v="We are recording a cd of Songs- About life and love_x000a_from the perspective a conscious country girl_x000a_living in the city."/>
    <x v="9"/>
    <n v="3432"/>
    <x v="0"/>
    <x v="0"/>
    <s v="USD"/>
    <n v="1389814380"/>
    <x v="1924"/>
    <b v="0"/>
    <n v="33"/>
    <b v="1"/>
    <s v="music/indie rock"/>
    <n v="1.1439999999999999"/>
    <n v="104"/>
    <x v="4"/>
    <x v="14"/>
  </r>
  <r>
    <n v="1925"/>
    <s v="The Freakniks Debut Album: Infinite Love"/>
    <s v="The Freakniks are making their psychedelic freak-folk debut studio album and they need your help."/>
    <x v="15"/>
    <n v="1655"/>
    <x v="0"/>
    <x v="0"/>
    <s v="USD"/>
    <n v="1381449600"/>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x v="15"/>
    <n v="2930.69"/>
    <x v="0"/>
    <x v="0"/>
    <s v="USD"/>
    <n v="1288657560"/>
    <x v="1926"/>
    <b v="0"/>
    <n v="107"/>
    <b v="1"/>
    <s v="music/indie rock"/>
    <n v="1.9537933333333333"/>
    <n v="27.3896261682243"/>
    <x v="4"/>
    <x v="14"/>
  </r>
  <r>
    <n v="1927"/>
    <s v="GBS Detroit Presents Hampshire"/>
    <s v="Hampshire is headed to GBS Detroit."/>
    <x v="20"/>
    <n v="620"/>
    <x v="0"/>
    <x v="0"/>
    <s v="USD"/>
    <n v="1331182740"/>
    <x v="1927"/>
    <b v="0"/>
    <n v="11"/>
    <b v="1"/>
    <s v="music/indie rock"/>
    <n v="1.0333333333333334"/>
    <n v="56.363636363636367"/>
    <x v="4"/>
    <x v="14"/>
  </r>
  <r>
    <n v="1928"/>
    <s v="Jollyheads Circus Debut Album &quot;The Kaleidoscope Dawn&quot;"/>
    <s v="Help us master and release our debut album &quot;The Kaleidoscope Dawn&quot;"/>
    <x v="305"/>
    <n v="2630"/>
    <x v="0"/>
    <x v="0"/>
    <s v="USD"/>
    <n v="1367940794"/>
    <x v="1928"/>
    <b v="0"/>
    <n v="34"/>
    <b v="1"/>
    <s v="music/indie rock"/>
    <n v="1.031372549019608"/>
    <n v="77.352941176470594"/>
    <x v="4"/>
    <x v="14"/>
  </r>
  <r>
    <n v="1929"/>
    <s v="Surplus 1980 album funds for release on CD/LP."/>
    <s v="Trying to raise funds to release a full-length album on LP and CD by my post-punk studio project, Surplus 1980."/>
    <x v="50"/>
    <n v="3210"/>
    <x v="0"/>
    <x v="0"/>
    <s v="USD"/>
    <n v="1309825866"/>
    <x v="1929"/>
    <b v="0"/>
    <n v="75"/>
    <b v="1"/>
    <s v="music/indie rock"/>
    <n v="1.003125"/>
    <n v="42.8"/>
    <x v="4"/>
    <x v="14"/>
  </r>
  <r>
    <n v="1930"/>
    <s v="Magnetic Flowers Presents: Old, Cold. Losing It."/>
    <s v="We're nearly done recording, but we're out of money! Help us release the record!!!"/>
    <x v="28"/>
    <n v="1270"/>
    <x v="0"/>
    <x v="0"/>
    <s v="USD"/>
    <n v="1373203482"/>
    <x v="1930"/>
    <b v="0"/>
    <n v="26"/>
    <b v="1"/>
    <s v="music/indie rock"/>
    <n v="1.27"/>
    <n v="48.846153846153847"/>
    <x v="4"/>
    <x v="14"/>
  </r>
  <r>
    <n v="1931"/>
    <s v="New Lions After Dark EP!"/>
    <s v="We're an indie rock band from Clearwater, FL headed back into the studio to finish our latest EP."/>
    <x v="13"/>
    <n v="2412.02"/>
    <x v="0"/>
    <x v="0"/>
    <s v="USD"/>
    <n v="1337657400"/>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x v="26"/>
    <n v="5617"/>
    <x v="0"/>
    <x v="0"/>
    <s v="USD"/>
    <n v="1327433173"/>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x v="12"/>
    <n v="10346"/>
    <x v="0"/>
    <x v="0"/>
    <s v="USD"/>
    <n v="1411787307"/>
    <x v="1933"/>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x v="10"/>
    <n v="6181"/>
    <x v="0"/>
    <x v="0"/>
    <s v="USD"/>
    <n v="1324789200"/>
    <x v="1934"/>
    <b v="0"/>
    <n v="77"/>
    <b v="1"/>
    <s v="music/indie rock"/>
    <n v="1.2362"/>
    <n v="80.272727272727266"/>
    <x v="4"/>
    <x v="14"/>
  </r>
  <r>
    <n v="1935"/>
    <s v="the last echo AM/PM Project"/>
    <s v="AM/PM is a 20 song dual-disk album that we're trying to record with your help! AM is a pop album and PM is an ambient/intense album!"/>
    <x v="30"/>
    <n v="2710"/>
    <x v="0"/>
    <x v="0"/>
    <s v="USD"/>
    <n v="1403326740"/>
    <x v="1935"/>
    <b v="0"/>
    <n v="50"/>
    <b v="1"/>
    <s v="music/indie rock"/>
    <n v="1.0840000000000001"/>
    <n v="54.2"/>
    <x v="4"/>
    <x v="14"/>
  </r>
  <r>
    <n v="1936"/>
    <s v="Grandkids Record a Full-length Album!"/>
    <s v="Hey, we're Grandkids! We have enough songs to record an LP, and we need your help! We're going to make you proud, promise!"/>
    <x v="51"/>
    <n v="8739.01"/>
    <x v="0"/>
    <x v="0"/>
    <s v="USD"/>
    <n v="1323151140"/>
    <x v="1936"/>
    <b v="0"/>
    <n v="145"/>
    <b v="1"/>
    <s v="music/indie rock"/>
    <n v="1.1652013333333333"/>
    <n v="60.26903448275862"/>
    <x v="4"/>
    <x v="14"/>
  </r>
  <r>
    <n v="1937"/>
    <s v="GBS Detroit Presents My Pal Val"/>
    <s v="My Pal Val is headed to Groovebox Studios in Detroit, Michigan on June 15th to record and film a live GBS Detroit EP."/>
    <x v="20"/>
    <n v="1123.47"/>
    <x v="0"/>
    <x v="0"/>
    <s v="USD"/>
    <n v="1339732740"/>
    <x v="1937"/>
    <b v="0"/>
    <n v="29"/>
    <b v="1"/>
    <s v="music/indie rock"/>
    <n v="1.8724499999999999"/>
    <n v="38.740344827586206"/>
    <x v="4"/>
    <x v="14"/>
  </r>
  <r>
    <n v="1938"/>
    <s v="Jon Shirley: Live Worship Album + Short Film"/>
    <s v="A live worship album + short film: Telling the story of a worshipping community adapting and thriving in a post-Christian context."/>
    <x v="36"/>
    <n v="17390"/>
    <x v="0"/>
    <x v="0"/>
    <s v="USD"/>
    <n v="1372741200"/>
    <x v="1938"/>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x v="3"/>
    <n v="11070"/>
    <x v="0"/>
    <x v="0"/>
    <s v="USD"/>
    <n v="1362955108"/>
    <x v="1939"/>
    <b v="0"/>
    <n v="96"/>
    <b v="1"/>
    <s v="music/indie rock"/>
    <n v="1.107"/>
    <n v="115.3125"/>
    <x v="4"/>
    <x v="14"/>
  </r>
  <r>
    <n v="1940"/>
    <s v="History Grows: New K. Record"/>
    <s v="K. is about *this* close to finishing up our third record, History Grows.  Now we just need to master it and release it!"/>
    <x v="81"/>
    <n v="1111"/>
    <x v="0"/>
    <x v="0"/>
    <s v="USD"/>
    <n v="1308110340"/>
    <x v="1940"/>
    <b v="0"/>
    <n v="31"/>
    <b v="1"/>
    <s v="music/indie rock"/>
    <n v="1.7092307692307693"/>
    <n v="35.838709677419352"/>
    <x v="4"/>
    <x v="14"/>
  </r>
  <r>
    <n v="1941"/>
    <s v="Gramofon: Modern Cloud Jukebox"/>
    <s v="Gramofon streams cloud music to your sound system. A modern jukebox: smartphones are the remotes + WiFi brings everyone together."/>
    <x v="65"/>
    <n v="315295.89"/>
    <x v="0"/>
    <x v="0"/>
    <s v="USD"/>
    <n v="1400137131"/>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x v="12"/>
    <n v="8306.42"/>
    <x v="0"/>
    <x v="0"/>
    <s v="USD"/>
    <n v="1309809140"/>
    <x v="1942"/>
    <b v="1"/>
    <n v="95"/>
    <b v="1"/>
    <s v="technology/hardware"/>
    <n v="1.3844033333333334"/>
    <n v="87.436000000000007"/>
    <x v="2"/>
    <x v="30"/>
  </r>
  <r>
    <n v="1943"/>
    <s v="RuuviTag - Open-Source Bluetooth Sensor Beacon"/>
    <s v="Next-gen 100% open-source sensor beacon platform designed especially for makers, developers and IoT companies."/>
    <x v="3"/>
    <n v="170525"/>
    <x v="0"/>
    <x v="0"/>
    <s v="USD"/>
    <n v="147089691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x v="79"/>
    <n v="315222.2"/>
    <x v="0"/>
    <x v="0"/>
    <s v="USD"/>
    <n v="1398952890"/>
    <x v="1944"/>
    <b v="1"/>
    <n v="1789"/>
    <b v="1"/>
    <s v="technology/hardware"/>
    <n v="7.8805550000000002"/>
    <n v="176.200223588597"/>
    <x v="2"/>
    <x v="30"/>
  </r>
  <r>
    <n v="1945"/>
    <s v="Oval - The First Digital HandPan"/>
    <s v="A new electronic musical instrument which allows you to play, learn and perform music using any sound you can imagine."/>
    <x v="57"/>
    <n v="348018"/>
    <x v="0"/>
    <x v="3"/>
    <s v="EUR"/>
    <n v="1436680958"/>
    <x v="1945"/>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x v="51"/>
    <n v="11231"/>
    <x v="0"/>
    <x v="0"/>
    <s v="USD"/>
    <n v="139796136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x v="134"/>
    <n v="805.07"/>
    <x v="0"/>
    <x v="0"/>
    <s v="USD"/>
    <n v="1258955940"/>
    <x v="1947"/>
    <b v="1"/>
    <n v="23"/>
    <b v="1"/>
    <s v="technology/hardware"/>
    <n v="1.0063375000000001"/>
    <n v="35.003043478260871"/>
    <x v="2"/>
    <x v="30"/>
  </r>
  <r>
    <n v="1948"/>
    <s v="UDOO X86: The Most Powerful Maker Board Ever"/>
    <s v="10 times more powerful than Raspberry Pi 3, x86 64-bit architecture"/>
    <x v="57"/>
    <n v="800211"/>
    <x v="0"/>
    <x v="0"/>
    <s v="USD"/>
    <n v="1465232520"/>
    <x v="1948"/>
    <b v="1"/>
    <n v="4245"/>
    <b v="1"/>
    <s v="technology/hardware"/>
    <n v="8.0021100000000001"/>
    <n v="188.50671378091872"/>
    <x v="2"/>
    <x v="30"/>
  </r>
  <r>
    <n v="1949"/>
    <s v="Shake Your Power"/>
    <s v="#ShakeYourPower brings clean energy to places in the world without electricity through the power of music."/>
    <x v="63"/>
    <n v="53001.3"/>
    <x v="0"/>
    <x v="1"/>
    <s v="GBP"/>
    <n v="1404986951"/>
    <x v="1949"/>
    <b v="1"/>
    <n v="943"/>
    <b v="1"/>
    <s v="technology/hardware"/>
    <n v="1.0600260000000001"/>
    <n v="56.204984093319197"/>
    <x v="2"/>
    <x v="30"/>
  </r>
  <r>
    <n v="1950"/>
    <s v="Trebuchette - the snap-together, desktop trebuchet"/>
    <s v="We're building snap-together model trebuchets that are perfect for office warfare or annoying your roommate!"/>
    <x v="240"/>
    <n v="96248.960000000006"/>
    <x v="0"/>
    <x v="0"/>
    <s v="USD"/>
    <n v="1303446073"/>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x v="63"/>
    <n v="106222"/>
    <x v="0"/>
    <x v="0"/>
    <s v="USD"/>
    <n v="1478516737"/>
    <x v="1951"/>
    <b v="1"/>
    <n v="834"/>
    <b v="1"/>
    <s v="technology/hardware"/>
    <n v="2.1244399999999999"/>
    <n v="127.36450839328538"/>
    <x v="2"/>
    <x v="30"/>
  </r>
  <r>
    <n v="1952"/>
    <s v="Nix Color Sensor"/>
    <s v="Nix is a breakthrough smartphone accessory. Just scan an object and instantly view the color on your iPhone, Android, PC, or Mac."/>
    <x v="19"/>
    <n v="69465.33"/>
    <x v="0"/>
    <x v="5"/>
    <s v="CAD"/>
    <n v="1381934015"/>
    <x v="1952"/>
    <b v="1"/>
    <n v="682"/>
    <b v="1"/>
    <s v="technology/hardware"/>
    <n v="1.9847237142857144"/>
    <n v="101.85532258064516"/>
    <x v="2"/>
    <x v="30"/>
  </r>
  <r>
    <n v="1953"/>
    <s v="NTH Music Synthesizer"/>
    <s v="The NTH is an open source music synthesizer featuring instant fun, awesome sound, and a hackable design."/>
    <x v="36"/>
    <n v="33892"/>
    <x v="0"/>
    <x v="0"/>
    <s v="USD"/>
    <n v="1330657200"/>
    <x v="1953"/>
    <b v="1"/>
    <n v="147"/>
    <b v="1"/>
    <s v="technology/hardware"/>
    <n v="2.2594666666666665"/>
    <n v="230.55782312925169"/>
    <x v="2"/>
    <x v="30"/>
  </r>
  <r>
    <n v="1954"/>
    <s v="Orison â€“ Rethink the Power of Energy"/>
    <s v="The First Home Battery System You Simply Plug in to Install"/>
    <x v="63"/>
    <n v="349474"/>
    <x v="0"/>
    <x v="0"/>
    <s v="USD"/>
    <n v="1457758800"/>
    <x v="1954"/>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x v="247"/>
    <n v="167410.01999999999"/>
    <x v="0"/>
    <x v="0"/>
    <s v="USD"/>
    <n v="1337799600"/>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x v="127"/>
    <n v="176420"/>
    <x v="0"/>
    <x v="0"/>
    <s v="USD"/>
    <n v="1429391405"/>
    <x v="1956"/>
    <b v="1"/>
    <n v="365"/>
    <b v="1"/>
    <s v="technology/hardware"/>
    <n v="2.9403333333333332"/>
    <n v="483.34246575342468"/>
    <x v="2"/>
    <x v="30"/>
  </r>
  <r>
    <n v="1957"/>
    <s v="freeSoC and freeSoC Mini"/>
    <s v="An open hardware platform for the best microcontroller in the world."/>
    <x v="11"/>
    <n v="50251.41"/>
    <x v="0"/>
    <x v="0"/>
    <s v="USD"/>
    <n v="1351304513"/>
    <x v="1957"/>
    <b v="1"/>
    <n v="660"/>
    <b v="1"/>
    <s v="technology/hardware"/>
    <n v="1.6750470000000002"/>
    <n v="76.138500000000008"/>
    <x v="2"/>
    <x v="30"/>
  </r>
  <r>
    <n v="1958"/>
    <s v="Mojo: Digital Design for the Hobbyist"/>
    <s v="The Mojo is an FPGA development board that is designed to be user friendly and a great introduction into digital design for anyone."/>
    <x v="39"/>
    <n v="100490.02"/>
    <x v="0"/>
    <x v="0"/>
    <s v="USD"/>
    <n v="1364078561"/>
    <x v="1958"/>
    <b v="1"/>
    <n v="1356"/>
    <b v="1"/>
    <s v="technology/hardware"/>
    <n v="14.355717142857143"/>
    <n v="74.107684365781708"/>
    <x v="2"/>
    <x v="30"/>
  </r>
  <r>
    <n v="1959"/>
    <s v="Heat Seek NYC"/>
    <s v="A thermometer that connects to the internet to help New York City turn the heat on for thousands of tenants with no heat in the winter."/>
    <x v="3"/>
    <n v="15673.44"/>
    <x v="0"/>
    <x v="0"/>
    <s v="USD"/>
    <n v="1412121600"/>
    <x v="1959"/>
    <b v="1"/>
    <n v="424"/>
    <b v="1"/>
    <s v="technology/hardware"/>
    <n v="1.5673440000000001"/>
    <n v="36.965660377358489"/>
    <x v="2"/>
    <x v="30"/>
  </r>
  <r>
    <n v="1960"/>
    <s v="TREKKAYAK"/>
    <s v="Trekkayak is an ultralight, durable and inflatable boat to be carried in your backpack to cross a lake or paddle down a river."/>
    <x v="54"/>
    <n v="82532"/>
    <x v="0"/>
    <x v="11"/>
    <s v="SEK"/>
    <n v="1419151341"/>
    <x v="1960"/>
    <b v="1"/>
    <n v="33"/>
    <b v="1"/>
    <s v="technology/hardware"/>
    <n v="1.1790285714285715"/>
    <n v="2500.969696969697"/>
    <x v="2"/>
    <x v="30"/>
  </r>
  <r>
    <n v="1961"/>
    <s v="Public Lab DIY Spectrometry Kit"/>
    <s v="This DIY kit helps analyze materials and contaminants. We need your help to build a library of open-source spectral data."/>
    <x v="3"/>
    <n v="110538.12"/>
    <x v="0"/>
    <x v="0"/>
    <s v="USD"/>
    <n v="1349495940"/>
    <x v="1961"/>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x v="3"/>
    <n v="19292.5"/>
    <x v="0"/>
    <x v="0"/>
    <s v="USD"/>
    <n v="1400006636"/>
    <x v="1962"/>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x v="266"/>
    <n v="24108"/>
    <x v="0"/>
    <x v="1"/>
    <s v="GBP"/>
    <n v="1410862734"/>
    <x v="1963"/>
    <b v="1"/>
    <n v="205"/>
    <b v="1"/>
    <s v="technology/hardware"/>
    <n v="1.268842105263158"/>
    <n v="117.6"/>
    <x v="2"/>
    <x v="30"/>
  </r>
  <r>
    <n v="1964"/>
    <s v="Clairy: The Most Amazing Natural Air Purifier"/>
    <s v="Clairy combines the power of nature and technology with the beauty of design to eliminate indoor pollution and analyze it."/>
    <x v="306"/>
    <n v="231543.12"/>
    <x v="0"/>
    <x v="13"/>
    <s v="EUR"/>
    <n v="1461306772"/>
    <x v="1964"/>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x v="10"/>
    <n v="13114"/>
    <x v="0"/>
    <x v="0"/>
    <s v="USD"/>
    <n v="1326330000"/>
    <x v="1965"/>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x v="57"/>
    <n v="206743.09"/>
    <x v="0"/>
    <x v="0"/>
    <s v="USD"/>
    <n v="1408021098"/>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x v="22"/>
    <n v="74026"/>
    <x v="0"/>
    <x v="0"/>
    <s v="USD"/>
    <n v="1398959729"/>
    <x v="1967"/>
    <b v="1"/>
    <n v="405"/>
    <b v="1"/>
    <s v="technology/hardware"/>
    <n v="3.7012999999999998"/>
    <n v="182.78024691358024"/>
    <x v="2"/>
    <x v="30"/>
  </r>
  <r>
    <n v="1968"/>
    <s v="XSHIFTER: World's First Affordable Wireless Shifting System"/>
    <s v="Bringing the advantages of wireless smart shifting to every cyclist. FITS ANY BIKE"/>
    <x v="63"/>
    <n v="142483"/>
    <x v="0"/>
    <x v="0"/>
    <s v="USD"/>
    <n v="1480777515"/>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x v="22"/>
    <n v="115816"/>
    <x v="0"/>
    <x v="1"/>
    <s v="GBP"/>
    <n v="1470423668"/>
    <x v="1969"/>
    <b v="1"/>
    <n v="1887"/>
    <b v="1"/>
    <s v="technology/hardware"/>
    <n v="5.7907999999999999"/>
    <n v="61.375728669846318"/>
    <x v="2"/>
    <x v="30"/>
  </r>
  <r>
    <n v="1970"/>
    <s v="APOC: Mini Radiation Detector"/>
    <s v="The APOC is a gamma particle detector that will help you learn about radiation and find radioactive things!"/>
    <x v="10"/>
    <n v="56590"/>
    <x v="0"/>
    <x v="0"/>
    <s v="USD"/>
    <n v="1366429101"/>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x v="307"/>
    <n v="1052110.8700000001"/>
    <x v="0"/>
    <x v="0"/>
    <s v="USD"/>
    <n v="1384488000"/>
    <x v="197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x v="30"/>
    <n v="16862"/>
    <x v="0"/>
    <x v="0"/>
    <s v="USD"/>
    <n v="1353201444"/>
    <x v="1972"/>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x v="308"/>
    <n v="508525.01"/>
    <x v="0"/>
    <x v="0"/>
    <s v="USD"/>
    <n v="1470466800"/>
    <x v="1973"/>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x v="22"/>
    <n v="75099.199999999997"/>
    <x v="0"/>
    <x v="1"/>
    <s v="GBP"/>
    <n v="1376899269"/>
    <x v="1974"/>
    <b v="1"/>
    <n v="402"/>
    <b v="1"/>
    <s v="technology/hardware"/>
    <n v="3.7549600000000001"/>
    <n v="186.81393034825871"/>
    <x v="2"/>
    <x v="30"/>
  </r>
  <r>
    <n v="1975"/>
    <s v="Bugle2: A DIY Phono Preamp"/>
    <s v="The Bugle2 is a second generation DIY kit phono preamplifier for vinyl playback."/>
    <x v="194"/>
    <n v="33393.339999999997"/>
    <x v="0"/>
    <x v="0"/>
    <s v="USD"/>
    <n v="1362938851"/>
    <x v="1975"/>
    <b v="1"/>
    <n v="253"/>
    <b v="1"/>
    <s v="technology/hardware"/>
    <n v="2.0870837499999997"/>
    <n v="131.98948616600788"/>
    <x v="2"/>
    <x v="30"/>
  </r>
  <r>
    <n v="1976"/>
    <s v="Pi Lite white - Bright white LED display for Raspberry Pi"/>
    <s v="Can you help us make an ultra bright white one a reality?"/>
    <x v="23"/>
    <n v="13864"/>
    <x v="0"/>
    <x v="1"/>
    <s v="GBP"/>
    <n v="1373751325"/>
    <x v="1976"/>
    <b v="1"/>
    <n v="473"/>
    <b v="1"/>
    <s v="technology/hardware"/>
    <n v="3.4660000000000002"/>
    <n v="29.310782241014799"/>
    <x v="2"/>
    <x v="30"/>
  </r>
  <r>
    <n v="1977"/>
    <s v="Ario: Smart Lighting. Better Health."/>
    <s v="Ario learns about you, syncs your body clock, and keeps you healthy through natural lighting patterns."/>
    <x v="63"/>
    <n v="201165"/>
    <x v="0"/>
    <x v="0"/>
    <s v="USD"/>
    <n v="1450511940"/>
    <x v="1977"/>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x v="63"/>
    <n v="513422.57"/>
    <x v="0"/>
    <x v="0"/>
    <s v="USD"/>
    <n v="1339484400"/>
    <x v="1978"/>
    <b v="1"/>
    <n v="388"/>
    <b v="1"/>
    <s v="technology/hardware"/>
    <n v="10.2684514"/>
    <n v="1323.2540463917526"/>
    <x v="2"/>
    <x v="30"/>
  </r>
  <r>
    <n v="1979"/>
    <s v="Skybuds - truly wireless earbuds and smartphone case"/>
    <s v="Truly wireless premium earbuds with a battery-boosting smartphone case for charging and storage"/>
    <x v="61"/>
    <n v="229802.31"/>
    <x v="0"/>
    <x v="0"/>
    <s v="USD"/>
    <n v="1447909140"/>
    <x v="1979"/>
    <b v="1"/>
    <n v="813"/>
    <b v="1"/>
    <s v="technology/hardware"/>
    <n v="1.14901155"/>
    <n v="282.65966789667897"/>
    <x v="2"/>
    <x v="30"/>
  </r>
  <r>
    <n v="1980"/>
    <s v="YOUMO - Your Smart Modular Power Strip"/>
    <s v="Multi-power charging that is smarter, stylish and designed for you."/>
    <x v="63"/>
    <n v="177412.01"/>
    <x v="0"/>
    <x v="12"/>
    <s v="EUR"/>
    <n v="1459684862"/>
    <x v="1980"/>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x v="51"/>
    <n v="381"/>
    <x v="2"/>
    <x v="5"/>
    <s v="CAD"/>
    <n v="1404926665"/>
    <x v="1981"/>
    <b v="0"/>
    <n v="12"/>
    <b v="0"/>
    <s v="photography/people"/>
    <n v="5.0799999999999998E-2"/>
    <n v="31.75"/>
    <x v="8"/>
    <x v="31"/>
  </r>
  <r>
    <n v="1982"/>
    <s v="Lonely Boy: 55 male models 200s sensual expression"/>
    <s v="Express a very dark place in my childhood. Release my emotions through photography in a form of Art."/>
    <x v="237"/>
    <n v="0"/>
    <x v="2"/>
    <x v="7"/>
    <s v="HKD"/>
    <n v="1480863887"/>
    <x v="1982"/>
    <b v="0"/>
    <n v="0"/>
    <b v="0"/>
    <s v="photography/people"/>
    <n v="0"/>
    <e v="#DIV/0!"/>
    <x v="8"/>
    <x v="31"/>
  </r>
  <r>
    <n v="1983"/>
    <s v="Vegans of Hawai'i - 140'000 Strong?"/>
    <s v="A vegan photographer bringing Hawaii to the tipping point of plant pure wisdom, featuring the most influential early adopters."/>
    <x v="287"/>
    <n v="1419"/>
    <x v="2"/>
    <x v="0"/>
    <s v="USD"/>
    <n v="1472799600"/>
    <x v="1983"/>
    <b v="0"/>
    <n v="16"/>
    <b v="0"/>
    <s v="photography/people"/>
    <n v="4.2999999999999997E-2"/>
    <n v="88.6875"/>
    <x v="8"/>
    <x v="31"/>
  </r>
  <r>
    <n v="1984"/>
    <s v="Love Locks - a photographic journey"/>
    <s v="Does love lasts longer than &quot;Love Locks&quot; ?_x000a__x000a_A photographic journey into the lives of these 'love-locked' couples."/>
    <x v="36"/>
    <n v="3172"/>
    <x v="2"/>
    <x v="0"/>
    <s v="USD"/>
    <n v="1417377481"/>
    <x v="1984"/>
    <b v="0"/>
    <n v="7"/>
    <b v="0"/>
    <s v="photography/people"/>
    <n v="0.21146666666666666"/>
    <n v="453.14285714285717"/>
    <x v="8"/>
    <x v="31"/>
  </r>
  <r>
    <n v="1985"/>
    <s v="Metrospective - photography project"/>
    <s v="A personal journey to document people on the worlds 10 largest metro systems. The end result being one truly epic photographic essay!"/>
    <x v="183"/>
    <n v="51"/>
    <x v="2"/>
    <x v="1"/>
    <s v="GBP"/>
    <n v="1470178800"/>
    <x v="1985"/>
    <b v="0"/>
    <n v="4"/>
    <b v="0"/>
    <s v="photography/people"/>
    <n v="3.1875000000000001E-2"/>
    <n v="12.75"/>
    <x v="8"/>
    <x v="31"/>
  </r>
  <r>
    <n v="1986"/>
    <s v="Oddity Photography - help get us off the ground!"/>
    <s v="We are a married couple who have started a child photography business from home. We need help to put together equipment to grow."/>
    <x v="13"/>
    <n v="1"/>
    <x v="2"/>
    <x v="1"/>
    <s v="GBP"/>
    <n v="1457947483"/>
    <x v="1986"/>
    <b v="0"/>
    <n v="1"/>
    <b v="0"/>
    <s v="photography/people"/>
    <n v="5.0000000000000001E-4"/>
    <n v="1"/>
    <x v="8"/>
    <x v="31"/>
  </r>
  <r>
    <n v="1987"/>
    <s v="Ethiopia: Beheld"/>
    <s v="A collection of images that depicts the beauty and diversity within Ethiopia"/>
    <x v="62"/>
    <n v="2336"/>
    <x v="2"/>
    <x v="1"/>
    <s v="GBP"/>
    <n v="1425223276"/>
    <x v="1987"/>
    <b v="0"/>
    <n v="28"/>
    <b v="0"/>
    <s v="photography/people"/>
    <n v="0.42472727272727273"/>
    <n v="83.428571428571431"/>
    <x v="8"/>
    <x v="31"/>
  </r>
  <r>
    <n v="1988"/>
    <s v="Phillip Michael Photography"/>
    <s v="Expressing art in an image!"/>
    <x v="12"/>
    <n v="25"/>
    <x v="2"/>
    <x v="0"/>
    <s v="USD"/>
    <n v="1440094742"/>
    <x v="1988"/>
    <b v="0"/>
    <n v="1"/>
    <b v="0"/>
    <s v="photography/people"/>
    <n v="4.1666666666666666E-3"/>
    <n v="25"/>
    <x v="8"/>
    <x v="31"/>
  </r>
  <r>
    <n v="1989"/>
    <s v="Shutters of Hope: The Real Faces of Infertility"/>
    <s v="Creating an awareness for infertility through photographing families and showcasing the real faces of infertility."/>
    <x v="10"/>
    <n v="50"/>
    <x v="2"/>
    <x v="0"/>
    <s v="USD"/>
    <n v="1481473208"/>
    <x v="1989"/>
    <b v="0"/>
    <n v="1"/>
    <b v="0"/>
    <s v="photography/people"/>
    <n v="0.01"/>
    <n v="50"/>
    <x v="8"/>
    <x v="31"/>
  </r>
  <r>
    <n v="1990"/>
    <s v="The Virgin of the Path"/>
    <s v="An art nude photography book that includes traditional black and white sepia nudes as well as experimiental color nudes."/>
    <x v="9"/>
    <n v="509"/>
    <x v="2"/>
    <x v="0"/>
    <s v="USD"/>
    <n v="1455338532"/>
    <x v="1990"/>
    <b v="0"/>
    <n v="5"/>
    <b v="0"/>
    <s v="photography/people"/>
    <n v="0.16966666666666666"/>
    <n v="101.8"/>
    <x v="8"/>
    <x v="31"/>
  </r>
  <r>
    <n v="1991"/>
    <s v="Portraits of Resilience"/>
    <s v="Taking (and giving) professional portraits of survivors of human trafficking in Myanmar."/>
    <x v="13"/>
    <n v="140"/>
    <x v="2"/>
    <x v="0"/>
    <s v="USD"/>
    <n v="1435958786"/>
    <x v="1991"/>
    <b v="0"/>
    <n v="3"/>
    <b v="0"/>
    <s v="photography/people"/>
    <n v="7.0000000000000007E-2"/>
    <n v="46.666666666666664"/>
    <x v="8"/>
    <x v="31"/>
  </r>
  <r>
    <n v="1992"/>
    <s v="The Wonderful World of Princes &amp; Princesses"/>
    <s v="A complete revamp of all the Disney Princes &amp; Princesses!"/>
    <x v="15"/>
    <n v="2"/>
    <x v="2"/>
    <x v="0"/>
    <s v="USD"/>
    <n v="1424229991"/>
    <x v="1992"/>
    <b v="0"/>
    <n v="2"/>
    <b v="0"/>
    <s v="photography/people"/>
    <n v="1.3333333333333333E-3"/>
    <n v="1"/>
    <x v="8"/>
    <x v="31"/>
  </r>
  <r>
    <n v="1993"/>
    <s v="Open a photography studio - photo shoots as rewards!"/>
    <s v="I am looking for help to open up an affordable photography studio in Cornwall for baby and family portraiture photography"/>
    <x v="13"/>
    <n v="0"/>
    <x v="2"/>
    <x v="1"/>
    <s v="GBP"/>
    <n v="1450706837"/>
    <x v="1993"/>
    <b v="0"/>
    <n v="0"/>
    <b v="0"/>
    <s v="photography/people"/>
    <n v="0"/>
    <e v="#DIV/0!"/>
    <x v="8"/>
    <x v="31"/>
  </r>
  <r>
    <n v="1994"/>
    <s v="The preservation of still and moving imagery"/>
    <s v="A program to preserve still imagery (photographs) and moving imagery captured on motion picture (film) stock, and videotape elements."/>
    <x v="50"/>
    <n v="0"/>
    <x v="2"/>
    <x v="0"/>
    <s v="USD"/>
    <n v="1481072942"/>
    <x v="1994"/>
    <b v="0"/>
    <n v="0"/>
    <b v="0"/>
    <s v="photography/people"/>
    <n v="0"/>
    <e v="#DIV/0!"/>
    <x v="8"/>
    <x v="31"/>
  </r>
  <r>
    <n v="1995"/>
    <s v="The Girl With(out) The Camera"/>
    <s v="I'm looking to pursue my dream of becoming a full time photographer, using my current creative experience as a graphic designer."/>
    <x v="28"/>
    <n v="78"/>
    <x v="2"/>
    <x v="5"/>
    <s v="CAD"/>
    <n v="1437082736"/>
    <x v="1995"/>
    <b v="0"/>
    <n v="3"/>
    <b v="0"/>
    <s v="photography/people"/>
    <n v="7.8E-2"/>
    <n v="26"/>
    <x v="8"/>
    <x v="31"/>
  </r>
  <r>
    <n v="1996"/>
    <s v="Life through the eye of war worldwide"/>
    <s v="I want to create a series of pictures of Life through the eyes - and capture some of the defining moments of our history now / to come."/>
    <x v="309"/>
    <n v="0"/>
    <x v="2"/>
    <x v="0"/>
    <s v="USD"/>
    <n v="1405021211"/>
    <x v="1996"/>
    <b v="0"/>
    <n v="0"/>
    <b v="0"/>
    <s v="photography/people"/>
    <n v="0"/>
    <e v="#DIV/0!"/>
    <x v="8"/>
    <x v="31"/>
  </r>
  <r>
    <n v="1997"/>
    <s v="Photographically documenting my cultural travels"/>
    <s v="There is so many unseen places in the world, and I've made it my personal goal to show everyone through photography &amp; travel."/>
    <x v="115"/>
    <n v="0"/>
    <x v="2"/>
    <x v="0"/>
    <s v="USD"/>
    <n v="1409091612"/>
    <x v="1997"/>
    <b v="0"/>
    <n v="0"/>
    <b v="0"/>
    <s v="photography/people"/>
    <n v="0"/>
    <e v="#DIV/0!"/>
    <x v="8"/>
    <x v="31"/>
  </r>
  <r>
    <n v="1998"/>
    <s v="Photography from Below"/>
    <s v="I am moving to Guatemala to document and report on the growing community resistance movements across Central America and Mexico"/>
    <x v="30"/>
    <n v="655"/>
    <x v="2"/>
    <x v="0"/>
    <s v="USD"/>
    <n v="1406861438"/>
    <x v="1998"/>
    <b v="0"/>
    <n v="3"/>
    <b v="0"/>
    <s v="photography/people"/>
    <n v="0.26200000000000001"/>
    <n v="218.33333333333334"/>
    <x v="8"/>
    <x v="31"/>
  </r>
  <r>
    <n v="1999"/>
    <s v="Planet Venus"/>
    <s v="This is a portrait photo project aiming to inspire women to explore themselves and live their passion"/>
    <x v="310"/>
    <n v="236"/>
    <x v="2"/>
    <x v="1"/>
    <s v="GBP"/>
    <n v="1415882108"/>
    <x v="1999"/>
    <b v="0"/>
    <n v="7"/>
    <b v="0"/>
    <s v="photography/people"/>
    <n v="7.6129032258064515E-3"/>
    <n v="33.714285714285715"/>
    <x v="8"/>
    <x v="31"/>
  </r>
  <r>
    <n v="2000"/>
    <s v="Jacs+Cam 2016 calendar"/>
    <s v="What do you get when you combine 2 of the hottest alt-models in North America with one Canadian photographer? Make a CALENDAR!!!"/>
    <x v="10"/>
    <n v="625"/>
    <x v="2"/>
    <x v="5"/>
    <s v="CAD"/>
    <n v="1452120613"/>
    <x v="2000"/>
    <b v="0"/>
    <n v="25"/>
    <b v="0"/>
    <s v="photography/people"/>
    <n v="0.125"/>
    <n v="25"/>
    <x v="8"/>
    <x v="31"/>
  </r>
  <r>
    <n v="2001"/>
    <s v="Nuimo: Seamless Smart Home Interface"/>
    <s v="Nuimo is a universal controller for the internet of things. Control your music, lights, locks and more."/>
    <x v="56"/>
    <n v="210171"/>
    <x v="0"/>
    <x v="12"/>
    <s v="EUR"/>
    <n v="1434139200"/>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x v="63"/>
    <n v="108397.11"/>
    <x v="0"/>
    <x v="0"/>
    <s v="USD"/>
    <n v="1485191143"/>
    <x v="2002"/>
    <b v="1"/>
    <n v="1375"/>
    <b v="1"/>
    <s v="technology/hardware"/>
    <n v="2.1679422000000002"/>
    <n v="78.834261818181815"/>
    <x v="2"/>
    <x v="30"/>
  </r>
  <r>
    <n v="2003"/>
    <s v="velosynth"/>
    <s v="velosynth is an open-source bicycle interaction synthesizer. it interprets the speed and acceleration of a bicycle into expressive audio feedback."/>
    <x v="2"/>
    <n v="1560"/>
    <x v="0"/>
    <x v="0"/>
    <s v="USD"/>
    <n v="1278111600"/>
    <x v="2003"/>
    <b v="1"/>
    <n v="17"/>
    <b v="1"/>
    <s v="technology/hardware"/>
    <n v="3.12"/>
    <n v="91.764705882352942"/>
    <x v="2"/>
    <x v="30"/>
  </r>
  <r>
    <n v="2004"/>
    <s v="Printeer - a 3D printer for kids &amp; schools"/>
    <s v="Design and 3D print your own creations using an iPad. A delightful 3D printing experience for children and K-12 education."/>
    <x v="63"/>
    <n v="117210.24000000001"/>
    <x v="0"/>
    <x v="0"/>
    <s v="USD"/>
    <n v="1405002663"/>
    <x v="2004"/>
    <b v="1"/>
    <n v="354"/>
    <b v="1"/>
    <s v="technology/hardware"/>
    <n v="2.3442048"/>
    <n v="331.10237288135596"/>
    <x v="2"/>
    <x v="30"/>
  </r>
  <r>
    <n v="2005"/>
    <s v="bassAware Holster"/>
    <s v="The bassAware Holster is a new type of wearable audio technology that uses vibration to create a massive bass experience."/>
    <x v="11"/>
    <n v="37104.03"/>
    <x v="0"/>
    <x v="0"/>
    <s v="USD"/>
    <n v="1381895940"/>
    <x v="2005"/>
    <b v="1"/>
    <n v="191"/>
    <b v="1"/>
    <s v="technology/hardware"/>
    <n v="1.236801"/>
    <n v="194.26193717277485"/>
    <x v="2"/>
    <x v="30"/>
  </r>
  <r>
    <n v="2006"/>
    <s v="MAID Oven - Make All Incredible Dishes"/>
    <s v="MAID is a smart kitchen assistant &amp; a multifunctional oven. MAID knows what to cook and how to cook. Cooking is now easy,fun &amp; social."/>
    <x v="63"/>
    <n v="123920"/>
    <x v="0"/>
    <x v="0"/>
    <s v="USD"/>
    <n v="1417611645"/>
    <x v="2006"/>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x v="3"/>
    <n v="11570.92"/>
    <x v="0"/>
    <x v="0"/>
    <s v="USD"/>
    <n v="1282622400"/>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x v="311"/>
    <n v="1839"/>
    <x v="0"/>
    <x v="0"/>
    <s v="USD"/>
    <n v="1316442622"/>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x v="63"/>
    <n v="152579"/>
    <x v="0"/>
    <x v="12"/>
    <s v="EUR"/>
    <n v="1479890743"/>
    <x v="2009"/>
    <b v="1"/>
    <n v="398"/>
    <b v="1"/>
    <s v="technology/hardware"/>
    <n v="3.05158"/>
    <n v="383.3643216080402"/>
    <x v="2"/>
    <x v="30"/>
  </r>
  <r>
    <n v="2010"/>
    <s v="Weighitz: Weigh Smarter"/>
    <s v="Weighitz are miniature smart scales designed to weigh anything in the home."/>
    <x v="11"/>
    <n v="96015.9"/>
    <x v="0"/>
    <x v="0"/>
    <s v="USD"/>
    <n v="1471564491"/>
    <x v="2010"/>
    <b v="1"/>
    <n v="1737"/>
    <b v="1"/>
    <s v="technology/hardware"/>
    <n v="3.2005299999999997"/>
    <n v="55.276856649395505"/>
    <x v="2"/>
    <x v="30"/>
  </r>
  <r>
    <n v="2011"/>
    <s v="FLUXO â€“ The Worldâ€™s First Truly Smart Lamp"/>
    <s v="FLUXO â€“ The first smart design lamp where you can move the light in any direction with app and sensor control."/>
    <x v="63"/>
    <n v="409782"/>
    <x v="0"/>
    <x v="15"/>
    <s v="EUR"/>
    <n v="1452553200"/>
    <x v="2011"/>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x v="10"/>
    <n v="11745"/>
    <x v="0"/>
    <x v="0"/>
    <s v="USD"/>
    <n v="1423165441"/>
    <x v="2012"/>
    <b v="1"/>
    <n v="183"/>
    <b v="1"/>
    <s v="technology/hardware"/>
    <n v="2.3490000000000002"/>
    <n v="64.180327868852459"/>
    <x v="2"/>
    <x v="30"/>
  </r>
  <r>
    <n v="2013"/>
    <s v="Portal: Turbocharged WiFi"/>
    <s v="Crowds can slow WiFi to a crawl, but not Portal. Stream ultraHD videos without buffering and play Internet games without lagging."/>
    <x v="292"/>
    <n v="791862"/>
    <x v="0"/>
    <x v="0"/>
    <s v="USD"/>
    <n v="1468019014"/>
    <x v="2013"/>
    <b v="1"/>
    <n v="4562"/>
    <b v="1"/>
    <s v="technology/hardware"/>
    <n v="4.9491375"/>
    <n v="173.57781674704077"/>
    <x v="2"/>
    <x v="30"/>
  </r>
  <r>
    <n v="2014"/>
    <s v="3Doodler: The World's First 3D Printing Pen"/>
    <s v="It's a pen that can draw in the air! 3Doodler is the 3D printing pen you can hold in your hand. Lift your imagination off the page!"/>
    <x v="11"/>
    <n v="2344134.67"/>
    <x v="0"/>
    <x v="0"/>
    <s v="USD"/>
    <n v="1364184539"/>
    <x v="2014"/>
    <b v="1"/>
    <n v="26457"/>
    <b v="1"/>
    <s v="technology/hardware"/>
    <n v="78.137822333333332"/>
    <n v="88.601680840609291"/>
    <x v="2"/>
    <x v="30"/>
  </r>
  <r>
    <n v="2015"/>
    <s v="ExtraCore (Arduino Compatible)"/>
    <s v="ExtraCore is a 1&quot; x 1&quot; 22 I/O pin Arduino Compatible. It's 1.7 grams and 16mhz of tiny Arduino style coolness."/>
    <x v="312"/>
    <n v="8136.01"/>
    <x v="0"/>
    <x v="0"/>
    <s v="USD"/>
    <n v="1315602163"/>
    <x v="2015"/>
    <b v="1"/>
    <n v="162"/>
    <b v="1"/>
    <s v="technology/hardware"/>
    <n v="1.1300013888888889"/>
    <n v="50.222283950617282"/>
    <x v="2"/>
    <x v="30"/>
  </r>
  <r>
    <n v="2016"/>
    <s v="Hydra: a triple-output power supply for electronics projects"/>
    <s v="A smart, compact power supply designed to power anything, anywhere"/>
    <x v="3"/>
    <n v="92154.22"/>
    <x v="0"/>
    <x v="0"/>
    <s v="USD"/>
    <n v="1362863299"/>
    <x v="2016"/>
    <b v="1"/>
    <n v="479"/>
    <b v="1"/>
    <s v="technology/hardware"/>
    <n v="9.2154220000000002"/>
    <n v="192.38876826722338"/>
    <x v="2"/>
    <x v="30"/>
  </r>
  <r>
    <n v="2017"/>
    <s v="SparkLab: the educational build-mobile!"/>
    <s v="A big red truck filled with cutting-edge maker tools that goes from school to school, bringing the joy of building back to kids."/>
    <x v="31"/>
    <n v="31275.599999999999"/>
    <x v="0"/>
    <x v="0"/>
    <s v="USD"/>
    <n v="1332561600"/>
    <x v="2017"/>
    <b v="1"/>
    <n v="426"/>
    <b v="1"/>
    <s v="technology/hardware"/>
    <n v="1.2510239999999999"/>
    <n v="73.416901408450698"/>
    <x v="2"/>
    <x v="30"/>
  </r>
  <r>
    <n v="2018"/>
    <s v="Scriba - the stylus reinvented"/>
    <s v="Scriba puts creative control back in your hands. Its flexible body and dynamic squeeze motion responding beautifully to your touch."/>
    <x v="99"/>
    <n v="66458.23"/>
    <x v="0"/>
    <x v="17"/>
    <s v="EUR"/>
    <n v="1439455609"/>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x v="79"/>
    <n v="193963.9"/>
    <x v="0"/>
    <x v="0"/>
    <s v="USD"/>
    <n v="1474563621"/>
    <x v="2019"/>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x v="15"/>
    <n v="2885"/>
    <x v="0"/>
    <x v="0"/>
    <s v="USD"/>
    <n v="1400108640"/>
    <x v="202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x v="10"/>
    <n v="14055"/>
    <x v="0"/>
    <x v="0"/>
    <s v="USD"/>
    <n v="1411522897"/>
    <x v="2021"/>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x v="57"/>
    <n v="125137"/>
    <x v="0"/>
    <x v="0"/>
    <s v="USD"/>
    <n v="1465652372"/>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x v="57"/>
    <n v="161459"/>
    <x v="0"/>
    <x v="0"/>
    <s v="USD"/>
    <n v="1434017153"/>
    <x v="2023"/>
    <b v="1"/>
    <n v="353"/>
    <b v="1"/>
    <s v="technology/hardware"/>
    <n v="1.61459"/>
    <n v="457.39093484419266"/>
    <x v="2"/>
    <x v="30"/>
  </r>
  <r>
    <n v="2024"/>
    <s v="RA 3D printer controller by Elefu"/>
    <s v="RA - 3D Printer board. This board can control 3 extruders, bed heaters, Elefu control panel, 4 temp monitors, lighting and more."/>
    <x v="23"/>
    <n v="23414"/>
    <x v="0"/>
    <x v="0"/>
    <s v="USD"/>
    <n v="1344826800"/>
    <x v="20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x v="58"/>
    <n v="160920"/>
    <x v="0"/>
    <x v="12"/>
    <s v="EUR"/>
    <n v="1433996746"/>
    <x v="2025"/>
    <b v="1"/>
    <n v="729"/>
    <b v="1"/>
    <s v="technology/hardware"/>
    <n v="2.0114999999999998"/>
    <n v="220.74074074074073"/>
    <x v="2"/>
    <x v="30"/>
  </r>
  <r>
    <n v="2026"/>
    <s v="MIDI Sprout - Biodata Sonification Device"/>
    <s v="MIDI Sprout enables plants to play synthesizers in real time."/>
    <x v="31"/>
    <n v="33370.769999999997"/>
    <x v="0"/>
    <x v="0"/>
    <s v="USD"/>
    <n v="1398052740"/>
    <x v="2026"/>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x v="57"/>
    <n v="120249"/>
    <x v="0"/>
    <x v="0"/>
    <s v="USD"/>
    <n v="1427740319"/>
    <x v="2027"/>
    <b v="1"/>
    <n v="539"/>
    <b v="1"/>
    <s v="technology/hardware"/>
    <n v="1.2024900000000001"/>
    <n v="223.09647495361781"/>
    <x v="2"/>
    <x v="30"/>
  </r>
  <r>
    <n v="2028"/>
    <s v="Building the Open Source Bussard Fusion Reactor "/>
    <s v="Building an open source Bussard fusion reactor, aka the Polywell."/>
    <x v="9"/>
    <n v="3785"/>
    <x v="0"/>
    <x v="0"/>
    <s v="USD"/>
    <n v="1268690100"/>
    <x v="2028"/>
    <b v="1"/>
    <n v="79"/>
    <b v="1"/>
    <s v="technology/hardware"/>
    <n v="1.2616666666666667"/>
    <n v="47.911392405063289"/>
    <x v="2"/>
    <x v="30"/>
  </r>
  <r>
    <n v="2029"/>
    <s v="Lumin8 Pro"/>
    <s v="Lumin8 Pro is a fun and easy to use light controller that makes light dance to your favorite music."/>
    <x v="30"/>
    <n v="9030"/>
    <x v="0"/>
    <x v="0"/>
    <s v="USD"/>
    <n v="1409099481"/>
    <x v="2029"/>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x v="313"/>
    <n v="74134"/>
    <x v="0"/>
    <x v="1"/>
    <s v="GBP"/>
    <n v="1354233296"/>
    <x v="2030"/>
    <b v="1"/>
    <n v="625"/>
    <b v="1"/>
    <s v="technology/hardware"/>
    <n v="2.26239013671875"/>
    <n v="118.6144"/>
    <x v="2"/>
    <x v="30"/>
  </r>
  <r>
    <n v="2031"/>
    <s v="Linkio: the $100 Smart Home Devices Solution"/>
    <s v="With Linkio you can use your smartphone to control every electronic you own- for only $100!"/>
    <x v="63"/>
    <n v="60175"/>
    <x v="0"/>
    <x v="9"/>
    <s v="EUR"/>
    <n v="1420765200"/>
    <x v="2031"/>
    <b v="1"/>
    <n v="508"/>
    <b v="1"/>
    <s v="technology/hardware"/>
    <n v="1.2035"/>
    <n v="118.45472440944881"/>
    <x v="2"/>
    <x v="30"/>
  </r>
  <r>
    <n v="2032"/>
    <s v="PocketLab Voyager | Explore Science in Your World"/>
    <s v="PocketLab Voyager and PocketLab Weather are rugged science labs that you can take anywhere to explore the world around you."/>
    <x v="31"/>
    <n v="76047"/>
    <x v="0"/>
    <x v="0"/>
    <s v="USD"/>
    <n v="1481778000"/>
    <x v="2032"/>
    <b v="1"/>
    <n v="531"/>
    <b v="1"/>
    <s v="technology/hardware"/>
    <n v="3.0418799999999999"/>
    <n v="143.21468926553672"/>
    <x v="2"/>
    <x v="30"/>
  </r>
  <r>
    <n v="2033"/>
    <s v="BrewNanny Home Brew Monitor"/>
    <s v="BrewNannyâ„¢ accurately measures the health and progress of your home brew and alerts you to problems immediately, wherever you are."/>
    <x v="31"/>
    <n v="44669"/>
    <x v="0"/>
    <x v="0"/>
    <s v="USD"/>
    <n v="1398477518"/>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x v="314"/>
    <n v="301719.59000000003"/>
    <x v="0"/>
    <x v="0"/>
    <s v="USD"/>
    <n v="1430981880"/>
    <x v="2034"/>
    <b v="1"/>
    <n v="508"/>
    <b v="1"/>
    <s v="technology/hardware"/>
    <n v="3.868199871794872"/>
    <n v="593.93620078740162"/>
    <x v="2"/>
    <x v="30"/>
  </r>
  <r>
    <n v="2035"/>
    <s v="OpenBCI: Biosensing for Everybody"/>
    <s v="Announcing the GANGLION and the ULTRACORTEXâ€”a $99 biodata acquisition device and a 3D-printed, brain-sensing headset."/>
    <x v="58"/>
    <n v="168829.14"/>
    <x v="0"/>
    <x v="0"/>
    <s v="USD"/>
    <n v="1450486800"/>
    <x v="2035"/>
    <b v="1"/>
    <n v="644"/>
    <b v="1"/>
    <s v="technology/hardware"/>
    <n v="2.1103642500000004"/>
    <n v="262.15704968944101"/>
    <x v="2"/>
    <x v="30"/>
  </r>
  <r>
    <n v="2036"/>
    <s v="L.E.D Portable Charger"/>
    <s v="A high-capacity portable charger with LED lights keeps your iPhone, iPad, smartphones, tablets and other devices juiced up on-the-go."/>
    <x v="11"/>
    <n v="39500.5"/>
    <x v="0"/>
    <x v="0"/>
    <s v="USD"/>
    <n v="1399668319"/>
    <x v="2036"/>
    <b v="1"/>
    <n v="848"/>
    <b v="1"/>
    <s v="technology/hardware"/>
    <n v="1.3166833333333334"/>
    <n v="46.580778301886795"/>
    <x v="2"/>
    <x v="30"/>
  </r>
  <r>
    <n v="2037"/>
    <s v="Pedal Power -- Human Scale Energy For Everyday Tasks"/>
    <s v="With an efficiency of 97%, bicycle technology is nearly perfect. So why do we use it only for transportation?"/>
    <x v="3"/>
    <n v="30047.64"/>
    <x v="0"/>
    <x v="0"/>
    <s v="USD"/>
    <n v="1388383353"/>
    <x v="2037"/>
    <b v="1"/>
    <n v="429"/>
    <b v="1"/>
    <s v="technology/hardware"/>
    <n v="3.0047639999999998"/>
    <n v="70.041118881118877"/>
    <x v="2"/>
    <x v="30"/>
  </r>
  <r>
    <n v="2038"/>
    <s v="OWL Programmable Effects Pedal"/>
    <s v="The OWL is an open source, open hardware, reprogrammable effects pedal designed for musicians, coders, and hackers."/>
    <x v="6"/>
    <n v="33641"/>
    <x v="0"/>
    <x v="1"/>
    <s v="GBP"/>
    <n v="1372701600"/>
    <x v="2038"/>
    <b v="1"/>
    <n v="204"/>
    <b v="1"/>
    <s v="technology/hardware"/>
    <n v="4.2051249999999998"/>
    <n v="164.90686274509804"/>
    <x v="2"/>
    <x v="30"/>
  </r>
  <r>
    <n v="2039"/>
    <s v="ODIN2: Smart Projector for movies, video calls, and apps"/>
    <s v="Open up your digital worlds with the most sophisticated, intuitive android smart projector."/>
    <x v="152"/>
    <n v="170271"/>
    <x v="0"/>
    <x v="0"/>
    <s v="USD"/>
    <n v="1480568340"/>
    <x v="2039"/>
    <b v="1"/>
    <n v="379"/>
    <b v="1"/>
    <s v="technology/hardware"/>
    <n v="1.362168"/>
    <n v="449.26385224274406"/>
    <x v="2"/>
    <x v="30"/>
  </r>
  <r>
    <n v="2040"/>
    <s v="Programmable Capacitor"/>
    <s v="4.29 Billion+ Capacitor Combinations._x000a_No Coding Required."/>
    <x v="9"/>
    <n v="7445.14"/>
    <x v="0"/>
    <x v="0"/>
    <s v="USD"/>
    <n v="1384557303"/>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x v="196"/>
    <n v="17277"/>
    <x v="0"/>
    <x v="0"/>
    <s v="USD"/>
    <n v="1478785027"/>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x v="3"/>
    <n v="12353"/>
    <x v="0"/>
    <x v="0"/>
    <s v="USD"/>
    <n v="1453481974"/>
    <x v="2042"/>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x v="315"/>
    <n v="7011"/>
    <x v="0"/>
    <x v="0"/>
    <s v="USD"/>
    <n v="1481432340"/>
    <x v="2043"/>
    <b v="0"/>
    <n v="193"/>
    <b v="1"/>
    <s v="technology/hardware"/>
    <n v="5.0620938628158845"/>
    <n v="36.326424870466319"/>
    <x v="2"/>
    <x v="30"/>
  </r>
  <r>
    <n v="2044"/>
    <s v="PiSoC: Learn to Create"/>
    <s v="The PiSoC is an open source development platform which gives each person a unique opportunity to create, regardless of skill level."/>
    <x v="36"/>
    <n v="16232"/>
    <x v="0"/>
    <x v="0"/>
    <s v="USD"/>
    <n v="1434212714"/>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x v="244"/>
    <n v="40140.01"/>
    <x v="0"/>
    <x v="0"/>
    <s v="USD"/>
    <n v="1341799647"/>
    <x v="2045"/>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x v="3"/>
    <n v="12110"/>
    <x v="0"/>
    <x v="0"/>
    <s v="USD"/>
    <n v="1369282044"/>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x v="316"/>
    <n v="100939"/>
    <x v="0"/>
    <x v="2"/>
    <s v="AUD"/>
    <n v="1429228800"/>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x v="94"/>
    <n v="126082.45"/>
    <x v="0"/>
    <x v="0"/>
    <s v="USD"/>
    <n v="1369323491"/>
    <x v="2048"/>
    <b v="0"/>
    <n v="1373"/>
    <b v="1"/>
    <s v="technology/hardware"/>
    <n v="1.4833229411764706"/>
    <n v="91.82989803350327"/>
    <x v="2"/>
    <x v="30"/>
  </r>
  <r>
    <n v="2049"/>
    <s v="LOCK8 - the World's First Smart Bike Lock"/>
    <s v="Keyless. Alarm secured. GPS tracking."/>
    <x v="63"/>
    <n v="60095.35"/>
    <x v="0"/>
    <x v="1"/>
    <s v="GBP"/>
    <n v="1386025140"/>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x v="3"/>
    <n v="47327"/>
    <x v="0"/>
    <x v="0"/>
    <s v="USD"/>
    <n v="1433036578"/>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x v="6"/>
    <n v="10429"/>
    <x v="0"/>
    <x v="0"/>
    <s v="USD"/>
    <n v="1388017937"/>
    <x v="2051"/>
    <b v="0"/>
    <n v="242"/>
    <b v="1"/>
    <s v="technology/hardware"/>
    <n v="1.303625"/>
    <n v="43.095041322314053"/>
    <x v="2"/>
    <x v="30"/>
  </r>
  <r>
    <n v="2052"/>
    <s v="The World's Lightest &amp; Smartest E-Scooter  - ZAR"/>
    <s v="The World's Lightest &amp; Smartest E-Scooter: cool, small, portable, and can be easily folded into a backpack and bring it anywhere"/>
    <x v="63"/>
    <n v="176524"/>
    <x v="0"/>
    <x v="0"/>
    <s v="USD"/>
    <n v="1455933653"/>
    <x v="2052"/>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x v="10"/>
    <n v="5051"/>
    <x v="0"/>
    <x v="0"/>
    <s v="USD"/>
    <n v="1448466551"/>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x v="19"/>
    <n v="39757"/>
    <x v="0"/>
    <x v="1"/>
    <s v="GBP"/>
    <n v="1399033810"/>
    <x v="2054"/>
    <b v="0"/>
    <n v="621"/>
    <b v="1"/>
    <s v="technology/hardware"/>
    <n v="1.1359142857142857"/>
    <n v="64.020933977455712"/>
    <x v="2"/>
    <x v="30"/>
  </r>
  <r>
    <n v="2055"/>
    <s v="The I2C and SPI Education System"/>
    <s v="An Arduino compatible shield matched with a web based tutorial system to teach you how to talk with I2C and SPI components."/>
    <x v="12"/>
    <n v="10045"/>
    <x v="0"/>
    <x v="0"/>
    <s v="USD"/>
    <n v="1417579200"/>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x v="63"/>
    <n v="76726"/>
    <x v="0"/>
    <x v="0"/>
    <s v="USD"/>
    <n v="1366222542"/>
    <x v="2056"/>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x v="36"/>
    <n v="30334.83"/>
    <x v="0"/>
    <x v="1"/>
    <s v="GBP"/>
    <n v="1456487532"/>
    <x v="2057"/>
    <b v="0"/>
    <n v="666"/>
    <b v="1"/>
    <s v="technology/hardware"/>
    <n v="2.022322"/>
    <n v="45.547792792792798"/>
    <x v="2"/>
    <x v="30"/>
  </r>
  <r>
    <n v="2058"/>
    <s v="Raspberry Pi Debug Clip"/>
    <s v="Making using the serial terminal on the Raspberry Pi as easy as Pi!"/>
    <x v="317"/>
    <n v="4308"/>
    <x v="0"/>
    <x v="1"/>
    <s v="GBP"/>
    <n v="1425326400"/>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x v="11"/>
    <n v="43037"/>
    <x v="0"/>
    <x v="0"/>
    <s v="USD"/>
    <n v="1454277540"/>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x v="31"/>
    <n v="49100"/>
    <x v="0"/>
    <x v="0"/>
    <s v="USD"/>
    <n v="1406129150"/>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x v="10"/>
    <n v="5396"/>
    <x v="0"/>
    <x v="0"/>
    <s v="USD"/>
    <n v="1483208454"/>
    <x v="2061"/>
    <b v="0"/>
    <n v="35"/>
    <b v="1"/>
    <s v="technology/hardware"/>
    <n v="1.0791999999999999"/>
    <n v="154.17142857142858"/>
    <x v="2"/>
    <x v="30"/>
  </r>
  <r>
    <n v="2062"/>
    <s v="Rho Board"/>
    <s v="4K HEVC Android TV Media Player with optional DIY electronics, ideal for app development, home control, software developement, learning"/>
    <x v="57"/>
    <n v="114977"/>
    <x v="0"/>
    <x v="8"/>
    <s v="DKK"/>
    <n v="1458807098"/>
    <x v="2062"/>
    <b v="0"/>
    <n v="203"/>
    <b v="1"/>
    <s v="technology/hardware"/>
    <n v="1.14977"/>
    <n v="566.38916256157631"/>
    <x v="2"/>
    <x v="30"/>
  </r>
  <r>
    <n v="2063"/>
    <s v="Up to 4 axis Beaglebone black based CNC control"/>
    <s v="Build a professional grade Linux CNC control with Beaglebone black and our CNC cape."/>
    <x v="23"/>
    <n v="5922"/>
    <x v="0"/>
    <x v="12"/>
    <s v="EUR"/>
    <n v="1463333701"/>
    <x v="2063"/>
    <b v="0"/>
    <n v="49"/>
    <b v="1"/>
    <s v="technology/hardware"/>
    <n v="1.4804999999999999"/>
    <n v="120.85714285714286"/>
    <x v="2"/>
    <x v="30"/>
  </r>
  <r>
    <n v="2064"/>
    <s v="Lightpack â€” ambient backlight for your displays"/>
    <s v="Open-source content-driven lighting system you can use with TV or PC, Mac, HTPC displays in movies, games and daily work"/>
    <x v="318"/>
    <n v="500784.27"/>
    <x v="0"/>
    <x v="0"/>
    <s v="USD"/>
    <n v="1370001600"/>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x v="79"/>
    <n v="79686.05"/>
    <x v="0"/>
    <x v="1"/>
    <s v="GBP"/>
    <n v="1387958429"/>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x v="13"/>
    <n v="4372"/>
    <x v="0"/>
    <x v="0"/>
    <s v="USD"/>
    <n v="1408818683"/>
    <x v="2066"/>
    <b v="0"/>
    <n v="65"/>
    <b v="1"/>
    <s v="technology/hardware"/>
    <n v="2.1859999999999999"/>
    <n v="67.261538461538464"/>
    <x v="2"/>
    <x v="30"/>
  </r>
  <r>
    <n v="2067"/>
    <s v="Luminite (LED lighting)"/>
    <s v="The next generation of premium quality LED lighting. Extreme power efficiency in a small package."/>
    <x v="319"/>
    <n v="628"/>
    <x v="0"/>
    <x v="1"/>
    <s v="GBP"/>
    <n v="1432499376"/>
    <x v="2067"/>
    <b v="0"/>
    <n v="10"/>
    <b v="1"/>
    <s v="technology/hardware"/>
    <n v="1.2686868686868686"/>
    <n v="62.8"/>
    <x v="2"/>
    <x v="30"/>
  </r>
  <r>
    <n v="2068"/>
    <s v="Netro - Scientifically Water Your Garden"/>
    <s v="Introducing Sprite, the cloud-based watering controller and Whisperer, the solar-powered plant sensor for effortless home irrigation"/>
    <x v="31"/>
    <n v="26305.97"/>
    <x v="0"/>
    <x v="0"/>
    <s v="USD"/>
    <n v="1476994315"/>
    <x v="2068"/>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x v="63"/>
    <n v="64203.33"/>
    <x v="0"/>
    <x v="0"/>
    <s v="USD"/>
    <n v="1451776791"/>
    <x v="2069"/>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x v="152"/>
    <n v="396659"/>
    <x v="0"/>
    <x v="12"/>
    <s v="EUR"/>
    <n v="1467128723"/>
    <x v="2070"/>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x v="22"/>
    <n v="56146"/>
    <x v="0"/>
    <x v="0"/>
    <s v="USD"/>
    <n v="1475390484"/>
    <x v="2071"/>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x v="320"/>
    <n v="79173"/>
    <x v="0"/>
    <x v="0"/>
    <s v="USD"/>
    <n v="1462629432"/>
    <x v="2072"/>
    <b v="0"/>
    <n v="350"/>
    <b v="1"/>
    <s v="technology/hardware"/>
    <n v="1.1073146853146854"/>
    <n v="226.20857142857142"/>
    <x v="2"/>
    <x v="30"/>
  </r>
  <r>
    <n v="2073"/>
    <s v="abode - The Future of Home Security."/>
    <s v="abode is a home security and automation company that offers a self-installed, professional-grade solution with no contracts."/>
    <x v="57"/>
    <n v="152604.29999999999"/>
    <x v="0"/>
    <x v="0"/>
    <s v="USD"/>
    <n v="1431100918"/>
    <x v="2073"/>
    <b v="0"/>
    <n v="470"/>
    <b v="1"/>
    <s v="technology/hardware"/>
    <n v="1.5260429999999998"/>
    <n v="324.69"/>
    <x v="2"/>
    <x v="30"/>
  </r>
  <r>
    <n v="2074"/>
    <s v="Advanced Simulation Products - PC Gaming Controllers"/>
    <s v="Creating PC gaming controllers to bring your gaming experience to a new level."/>
    <x v="20"/>
    <n v="615"/>
    <x v="0"/>
    <x v="0"/>
    <s v="USD"/>
    <n v="1462564182"/>
    <x v="2074"/>
    <b v="0"/>
    <n v="3"/>
    <b v="1"/>
    <s v="technology/hardware"/>
    <n v="1.0249999999999999"/>
    <n v="205"/>
    <x v="2"/>
    <x v="30"/>
  </r>
  <r>
    <n v="2075"/>
    <s v="The Practical Meter: Know your power!"/>
    <s v="The Practical Meter helps you charge your phone faster by solving a problem millions of people experience."/>
    <x v="204"/>
    <n v="167820.6"/>
    <x v="0"/>
    <x v="0"/>
    <s v="USD"/>
    <n v="1374769288"/>
    <x v="2075"/>
    <b v="0"/>
    <n v="8200"/>
    <b v="1"/>
    <s v="technology/hardware"/>
    <n v="16.783738373837384"/>
    <n v="20.465926829268295"/>
    <x v="2"/>
    <x v="30"/>
  </r>
  <r>
    <n v="2076"/>
    <s v="Earin - The Worlds Smallest Wireless Earbuds"/>
    <s v="Wireless earbuds filled with sound, yet so small they are almost invisible!"/>
    <x v="321"/>
    <n v="972594.99"/>
    <x v="0"/>
    <x v="1"/>
    <s v="GBP"/>
    <n v="1406149689"/>
    <x v="2076"/>
    <b v="0"/>
    <n v="8359"/>
    <b v="1"/>
    <s v="technology/hardware"/>
    <n v="5.4334915642458101"/>
    <n v="116.35303146309367"/>
    <x v="2"/>
    <x v="30"/>
  </r>
  <r>
    <n v="2077"/>
    <s v="4SeTVâ„¢ - Watch 4 TV Channels on Any Screen At Once"/>
    <s v="A Whole New Way to Get TV: Watch four live TV channels at once on your tablet, smartphone, or big screen TV!"/>
    <x v="63"/>
    <n v="57754"/>
    <x v="0"/>
    <x v="0"/>
    <s v="USD"/>
    <n v="1433538000"/>
    <x v="2077"/>
    <b v="0"/>
    <n v="188"/>
    <b v="1"/>
    <s v="technology/hardware"/>
    <n v="1.1550800000000001"/>
    <n v="307.20212765957444"/>
    <x v="2"/>
    <x v="30"/>
  </r>
  <r>
    <n v="2078"/>
    <s v="Hoterway - Hot shower from the first second"/>
    <s v="With hoterway you won't wait anymore for hot water in the beginning of your shower. Save Water, Energy, Time and Money."/>
    <x v="22"/>
    <n v="26241"/>
    <x v="0"/>
    <x v="3"/>
    <s v="EUR"/>
    <n v="1482085857"/>
    <x v="2078"/>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x v="3"/>
    <n v="28817"/>
    <x v="0"/>
    <x v="1"/>
    <s v="GBP"/>
    <n v="1435258800"/>
    <x v="2079"/>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x v="28"/>
    <n v="5078"/>
    <x v="0"/>
    <x v="0"/>
    <s v="USD"/>
    <n v="1447286300"/>
    <x v="2080"/>
    <b v="0"/>
    <n v="50"/>
    <b v="1"/>
    <s v="technology/hardware"/>
    <n v="5.0780000000000003"/>
    <n v="101.56"/>
    <x v="2"/>
    <x v="30"/>
  </r>
  <r>
    <n v="2081"/>
    <s v="Our Vintage Film: Summer Tour Kickstarter"/>
    <s v="Embarking on a Summer Tour to spread their message of cherishing your unforgettable memories through nostalgic rock music."/>
    <x v="8"/>
    <n v="4010"/>
    <x v="0"/>
    <x v="0"/>
    <s v="USD"/>
    <n v="1337144340"/>
    <x v="2081"/>
    <b v="0"/>
    <n v="55"/>
    <b v="1"/>
    <s v="music/indie rock"/>
    <n v="1.1457142857142857"/>
    <n v="72.909090909090907"/>
    <x v="4"/>
    <x v="14"/>
  </r>
  <r>
    <n v="2082"/>
    <s v="Nights On First's First CD!"/>
    <s v="Local bay area band looking to share our vision with people, looking to create something we are proud of, no more bedroom recordings!"/>
    <x v="15"/>
    <n v="1661"/>
    <x v="0"/>
    <x v="0"/>
    <s v="USD"/>
    <n v="1322106796"/>
    <x v="2082"/>
    <b v="0"/>
    <n v="38"/>
    <b v="1"/>
    <s v="music/indie rock"/>
    <n v="1.1073333333333333"/>
    <n v="43.710526315789473"/>
    <x v="4"/>
    <x v="14"/>
  </r>
  <r>
    <n v="2083"/>
    <s v="These Old Streets Album"/>
    <s v="Autumn's Song is working on a debut album that brings accustic / singer-songwriter / piano rock to the central Florida music scene."/>
    <x v="47"/>
    <n v="850"/>
    <x v="0"/>
    <x v="0"/>
    <s v="USD"/>
    <n v="1338830395"/>
    <x v="2083"/>
    <b v="0"/>
    <n v="25"/>
    <b v="1"/>
    <s v="music/indie rock"/>
    <n v="1.1333333333333333"/>
    <n v="34"/>
    <x v="4"/>
    <x v="14"/>
  </r>
  <r>
    <n v="2084"/>
    <s v="Project: Ballerina Black UK Tour"/>
    <s v="Los Angeles based Ballerina Black are on their way to tour the UK in May. Join our club &amp; help make it happen."/>
    <x v="9"/>
    <n v="3250"/>
    <x v="0"/>
    <x v="0"/>
    <s v="USD"/>
    <n v="1399186740"/>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x v="12"/>
    <n v="7412"/>
    <x v="0"/>
    <x v="0"/>
    <s v="USD"/>
    <n v="1342382587"/>
    <x v="2085"/>
    <b v="0"/>
    <n v="83"/>
    <b v="1"/>
    <s v="music/indie rock"/>
    <n v="1.2353333333333334"/>
    <n v="89.301204819277103"/>
    <x v="4"/>
    <x v="14"/>
  </r>
  <r>
    <n v="2086"/>
    <s v="Adam Sullivan - Recording 4 New EPs for 2012!"/>
    <s v="I am in the process of completing 4 new EPs to be released in Winter, Spring, Summer, and Fall of 2012."/>
    <x v="23"/>
    <n v="4028"/>
    <x v="0"/>
    <x v="0"/>
    <s v="USD"/>
    <n v="1323838740"/>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x v="15"/>
    <n v="1553"/>
    <x v="0"/>
    <x v="0"/>
    <s v="USD"/>
    <n v="1315457658"/>
    <x v="2087"/>
    <b v="0"/>
    <n v="25"/>
    <b v="1"/>
    <s v="music/indie rock"/>
    <n v="1.0353333333333334"/>
    <n v="62.12"/>
    <x v="4"/>
    <x v="14"/>
  </r>
  <r>
    <n v="2088"/>
    <s v="Chris Dorman - Sita worldwide"/>
    <s v="Indie Folk musician, Chris Dorman is releasing his second full length album.  Let's release this record worldwide - grassroots style!"/>
    <x v="9"/>
    <n v="3465.32"/>
    <x v="0"/>
    <x v="0"/>
    <s v="USD"/>
    <n v="1284177540"/>
    <x v="2088"/>
    <b v="0"/>
    <n v="75"/>
    <b v="1"/>
    <s v="music/indie rock"/>
    <n v="1.1551066666666667"/>
    <n v="46.204266666666669"/>
    <x v="4"/>
    <x v="14"/>
  </r>
  <r>
    <n v="2089"/>
    <s v="Little Moses EP"/>
    <s v="Little Moses is trying to record their first EP, and we can't do it without your help!"/>
    <x v="30"/>
    <n v="3010.01"/>
    <x v="0"/>
    <x v="0"/>
    <s v="USD"/>
    <n v="1375408194"/>
    <x v="2089"/>
    <b v="0"/>
    <n v="62"/>
    <b v="1"/>
    <s v="music/indie rock"/>
    <n v="1.2040040000000001"/>
    <n v="48.54854838709678"/>
    <x v="4"/>
    <x v="14"/>
  </r>
  <r>
    <n v="2090"/>
    <s v="Insect Surfers 2013 Release !"/>
    <s v="Insect Surfers, Planet Earth's Longest-Running Modern Surf Band, come twanging back into 2013 with a new surfadelic musical release!"/>
    <x v="6"/>
    <n v="9203.23"/>
    <x v="0"/>
    <x v="0"/>
    <s v="USD"/>
    <n v="1361696955"/>
    <x v="2090"/>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x v="102"/>
    <n v="21684.2"/>
    <x v="0"/>
    <x v="0"/>
    <s v="USD"/>
    <n v="1299009600"/>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x v="12"/>
    <n v="6077"/>
    <x v="0"/>
    <x v="0"/>
    <s v="USD"/>
    <n v="1318006732"/>
    <x v="2092"/>
    <b v="0"/>
    <n v="55"/>
    <b v="1"/>
    <s v="music/indie rock"/>
    <n v="1.0128333333333333"/>
    <n v="110.49090909090908"/>
    <x v="4"/>
    <x v="14"/>
  </r>
  <r>
    <n v="2093"/>
    <s v="Lift The Decade Debut Full-Length Record"/>
    <s v="Help Lift The Decade record their debut full length album with with Ace Enders! (The Early November, I Can Make A Mess)"/>
    <x v="15"/>
    <n v="1537"/>
    <x v="0"/>
    <x v="0"/>
    <s v="USD"/>
    <n v="1356211832"/>
    <x v="2093"/>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x v="8"/>
    <n v="4219"/>
    <x v="0"/>
    <x v="0"/>
    <s v="USD"/>
    <n v="1330916400"/>
    <x v="2094"/>
    <b v="0"/>
    <n v="72"/>
    <b v="1"/>
    <s v="music/indie rock"/>
    <n v="1.2054285714285715"/>
    <n v="58.597222222222221"/>
    <x v="4"/>
    <x v="14"/>
  </r>
  <r>
    <n v="2095"/>
    <s v="&quot; Prodigal Daughter&quot; Recording Project"/>
    <s v="This CD celebrates a journey beginning with the death of a father and culminating with the joyous victory expressed in music!"/>
    <x v="30"/>
    <n v="2500"/>
    <x v="0"/>
    <x v="0"/>
    <s v="USD"/>
    <n v="1317576973"/>
    <x v="2095"/>
    <b v="0"/>
    <n v="22"/>
    <b v="1"/>
    <s v="music/indie rock"/>
    <n v="1"/>
    <n v="113.63636363636364"/>
    <x v="4"/>
    <x v="14"/>
  </r>
  <r>
    <n v="2096"/>
    <s v="GBS Detroit Presents Shone Nuisance"/>
    <s v="Shone Nuisance is heading to GBS Detroit on Friday, October 26th to record and film their GBS Detroit EP and video."/>
    <x v="20"/>
    <n v="610"/>
    <x v="0"/>
    <x v="0"/>
    <s v="USD"/>
    <n v="1351223940"/>
    <x v="2096"/>
    <b v="0"/>
    <n v="14"/>
    <b v="1"/>
    <s v="music/indie rock"/>
    <n v="1.0166666666666666"/>
    <n v="43.571428571428569"/>
    <x v="4"/>
    <x v="14"/>
  </r>
  <r>
    <n v="2097"/>
    <s v="Caverns of Sonora"/>
    <s v="Engine is ready to record our sophomore release. The songs are written, the musicians are ready. Help us bring this into existence!"/>
    <x v="9"/>
    <n v="3000"/>
    <x v="0"/>
    <x v="0"/>
    <s v="USD"/>
    <n v="1322751735"/>
    <x v="2097"/>
    <b v="0"/>
    <n v="38"/>
    <b v="1"/>
    <s v="music/indie rock"/>
    <n v="1"/>
    <n v="78.94736842105263"/>
    <x v="4"/>
    <x v="14"/>
  </r>
  <r>
    <n v="2098"/>
    <s v="The Christopher Battles EP"/>
    <s v="The Christopher Battles EP Project will fund professional recording, publicity, and release for this original singer-songwriter."/>
    <x v="12"/>
    <n v="6020"/>
    <x v="0"/>
    <x v="0"/>
    <s v="USD"/>
    <n v="1331174635"/>
    <x v="2098"/>
    <b v="0"/>
    <n v="32"/>
    <b v="1"/>
    <s v="music/indie rock"/>
    <n v="1.0033333333333334"/>
    <n v="188.125"/>
    <x v="4"/>
    <x v="14"/>
  </r>
  <r>
    <n v="2099"/>
    <s v="Roosevelt Died."/>
    <s v="Our tour van died, we need help!"/>
    <x v="9"/>
    <n v="3971"/>
    <x v="0"/>
    <x v="0"/>
    <s v="USD"/>
    <n v="1435808400"/>
    <x v="2099"/>
    <b v="0"/>
    <n v="63"/>
    <b v="1"/>
    <s v="music/indie rock"/>
    <n v="1.3236666666666668"/>
    <n v="63.031746031746032"/>
    <x v="4"/>
    <x v="14"/>
  </r>
  <r>
    <n v="2100"/>
    <s v="GBS Detroit Presents The Skylit Letter"/>
    <s v="The Skylit Letter is heading to Groovebox Studios in Detroit on Friday, June 29th to record and film a live GBS Detroit video and EP."/>
    <x v="20"/>
    <n v="820"/>
    <x v="0"/>
    <x v="0"/>
    <s v="USD"/>
    <n v="1341028740"/>
    <x v="21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x v="13"/>
    <n v="2265"/>
    <x v="0"/>
    <x v="0"/>
    <s v="USD"/>
    <n v="1329104114"/>
    <x v="2101"/>
    <b v="0"/>
    <n v="44"/>
    <b v="1"/>
    <s v="music/indie rock"/>
    <n v="1.1325000000000001"/>
    <n v="51.477272727272727"/>
    <x v="4"/>
    <x v="14"/>
  </r>
  <r>
    <n v="2102"/>
    <s v="The Guru releases &quot;Native Sun&quot;"/>
    <s v="The Guru is basement parties, lake swimming, a smile shared between reunited friends, and the doe-eyed innocence of youth."/>
    <x v="28"/>
    <n v="1360"/>
    <x v="0"/>
    <x v="0"/>
    <s v="USD"/>
    <n v="1304628648"/>
    <x v="2102"/>
    <b v="0"/>
    <n v="38"/>
    <b v="1"/>
    <s v="music/indie rock"/>
    <n v="1.36"/>
    <n v="35.789473684210527"/>
    <x v="4"/>
    <x v="14"/>
  </r>
  <r>
    <n v="2103"/>
    <s v="Matthew Moon's New Album"/>
    <s v="Indie rocker, Matthew Moon, has something to share with you..."/>
    <x v="198"/>
    <n v="11364"/>
    <x v="0"/>
    <x v="0"/>
    <s v="USD"/>
    <n v="1352488027"/>
    <x v="2103"/>
    <b v="0"/>
    <n v="115"/>
    <b v="1"/>
    <s v="music/indie rock"/>
    <n v="1.4612318374694613"/>
    <n v="98.817391304347822"/>
    <x v="4"/>
    <x v="14"/>
  </r>
  <r>
    <n v="2104"/>
    <s v="In the Raw: the ink &amp; the Echo's debut album"/>
    <s v="In the Raw is Seattle's the Ink &amp; the Echo's debut album.  It is honest, compelling, and speaks of raw human emotion."/>
    <x v="134"/>
    <n v="1036"/>
    <x v="0"/>
    <x v="0"/>
    <s v="USD"/>
    <n v="1369958400"/>
    <x v="2104"/>
    <b v="0"/>
    <n v="37"/>
    <b v="1"/>
    <s v="music/indie rock"/>
    <n v="1.2949999999999999"/>
    <n v="28"/>
    <x v="4"/>
    <x v="14"/>
  </r>
  <r>
    <n v="2105"/>
    <s v="Layla The Wolf Debut E.P. &quot;Sugar&quot;"/>
    <s v="Help Layla the Wolf fund the printing and releasing of our first E.P. Release called &quot;Sugar&quot;."/>
    <x v="13"/>
    <n v="5080"/>
    <x v="0"/>
    <x v="0"/>
    <s v="USD"/>
    <n v="1416542400"/>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x v="41"/>
    <n v="2355"/>
    <x v="0"/>
    <x v="0"/>
    <s v="USD"/>
    <n v="1359176974"/>
    <x v="2106"/>
    <b v="0"/>
    <n v="44"/>
    <b v="1"/>
    <s v="music/indie rock"/>
    <n v="1.0704545454545455"/>
    <n v="53.522727272727273"/>
    <x v="4"/>
    <x v="14"/>
  </r>
  <r>
    <n v="2107"/>
    <s v="ACKER Studio Album and Vinyl Pressing"/>
    <s v="ACKER, an instrumental noise-rock band from Central Illinois, is raising funds to record a new album and release it on vinyl."/>
    <x v="13"/>
    <n v="2154.66"/>
    <x v="0"/>
    <x v="0"/>
    <s v="USD"/>
    <n v="1415815393"/>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x v="194"/>
    <n v="17170"/>
    <x v="0"/>
    <x v="0"/>
    <s v="USD"/>
    <n v="1347249300"/>
    <x v="2108"/>
    <b v="0"/>
    <n v="191"/>
    <b v="1"/>
    <s v="music/indie rock"/>
    <n v="1.0731250000000001"/>
    <n v="89.895287958115176"/>
    <x v="4"/>
    <x v="14"/>
  </r>
  <r>
    <n v="2109"/>
    <s v="Skyline Sounds - First Studio Album (and Merch!)"/>
    <s v="We are ready to make our first full-length album, and with your help, we can make it happen!"/>
    <x v="23"/>
    <n v="4261"/>
    <x v="0"/>
    <x v="0"/>
    <s v="USD"/>
    <n v="1436115617"/>
    <x v="2109"/>
    <b v="0"/>
    <n v="40"/>
    <b v="1"/>
    <s v="music/indie rock"/>
    <n v="1.06525"/>
    <n v="106.52500000000001"/>
    <x v="4"/>
    <x v="14"/>
  </r>
  <r>
    <n v="2110"/>
    <s v="&quot;Vision&quot; - New Album - Brent Brown"/>
    <s v="Brent Brown's breakout new album! Requires help from the record label... You!"/>
    <x v="13"/>
    <n v="2007"/>
    <x v="0"/>
    <x v="0"/>
    <s v="USD"/>
    <n v="1401253140"/>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x v="13"/>
    <n v="2130"/>
    <x v="0"/>
    <x v="0"/>
    <s v="USD"/>
    <n v="1313370000"/>
    <x v="2111"/>
    <b v="0"/>
    <n v="39"/>
    <b v="1"/>
    <s v="music/indie rock"/>
    <n v="1.0649999999999999"/>
    <n v="54.615384615384613"/>
    <x v="4"/>
    <x v="14"/>
  </r>
  <r>
    <n v="2112"/>
    <s v="BBB Kickstarter Two"/>
    <s v="BBB is going back into the studio to record and release &quot;Felix From Canada&quot; by popular demand.  We need your help!"/>
    <x v="43"/>
    <n v="300"/>
    <x v="0"/>
    <x v="0"/>
    <s v="USD"/>
    <n v="1366064193"/>
    <x v="2112"/>
    <b v="0"/>
    <n v="11"/>
    <b v="1"/>
    <s v="music/indie rock"/>
    <n v="1"/>
    <n v="27.272727272727273"/>
    <x v="4"/>
    <x v="14"/>
  </r>
  <r>
    <n v="2113"/>
    <s v="Summer Underground // Honeycomb LP"/>
    <s v="Help us fund our second full-length album Honeycomb!"/>
    <x v="39"/>
    <n v="7340"/>
    <x v="0"/>
    <x v="0"/>
    <s v="USD"/>
    <n v="1411505176"/>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x v="10"/>
    <n v="5235"/>
    <x v="0"/>
    <x v="0"/>
    <s v="USD"/>
    <n v="1291870740"/>
    <x v="2114"/>
    <b v="0"/>
    <n v="147"/>
    <b v="1"/>
    <s v="music/indie rock"/>
    <n v="1.0469999999999999"/>
    <n v="35.612244897959187"/>
    <x v="4"/>
    <x v="14"/>
  </r>
  <r>
    <n v="2115"/>
    <s v="The Violet Tone and the City of Angels!"/>
    <s v="The Violet Tone is heading to California but we need your help!  We've been at this for years and finally have a shot!"/>
    <x v="15"/>
    <n v="3385"/>
    <x v="0"/>
    <x v="0"/>
    <s v="USD"/>
    <n v="1298167001"/>
    <x v="2115"/>
    <b v="0"/>
    <n v="36"/>
    <b v="1"/>
    <s v="music/indie rock"/>
    <n v="2.2566666666666668"/>
    <n v="94.027777777777771"/>
    <x v="4"/>
    <x v="14"/>
  </r>
  <r>
    <n v="2116"/>
    <s v="Launch Bitch's new project BEACH: violin indie-electro rock"/>
    <s v="Launch Bitch's new project, BEACH.  Get a limited edition cassette EP, be on a song, or drive away in Bitch's tour bus/RV."/>
    <x v="240"/>
    <n v="48434"/>
    <x v="0"/>
    <x v="0"/>
    <s v="USD"/>
    <n v="1349203203"/>
    <x v="2116"/>
    <b v="0"/>
    <n v="92"/>
    <b v="1"/>
    <s v="music/indie rock"/>
    <n v="1.0090416666666666"/>
    <n v="526.45652173913038"/>
    <x v="4"/>
    <x v="14"/>
  </r>
  <r>
    <n v="2117"/>
    <s v="You Said It Would Go Down Like This"/>
    <s v="Our next album is being mastered and we want your help to release it by putting your name down for a pre-sale copy and awesome merch!"/>
    <x v="38"/>
    <n v="1773"/>
    <x v="0"/>
    <x v="0"/>
    <s v="USD"/>
    <n v="1445921940"/>
    <x v="2117"/>
    <b v="0"/>
    <n v="35"/>
    <b v="1"/>
    <s v="music/indie rock"/>
    <n v="1.4775"/>
    <n v="50.657142857142858"/>
    <x v="4"/>
    <x v="14"/>
  </r>
  <r>
    <n v="2118"/>
    <s v="PORCHES. vs. THE U.S.A."/>
    <s v="PORCHES.  and Documentarians tour from New York to San Francisco and back."/>
    <x v="28"/>
    <n v="1346.11"/>
    <x v="0"/>
    <x v="0"/>
    <s v="USD"/>
    <n v="1311538136"/>
    <x v="2118"/>
    <b v="0"/>
    <n v="17"/>
    <b v="1"/>
    <s v="music/indie rock"/>
    <n v="1.3461099999999999"/>
    <n v="79.182941176470578"/>
    <x v="4"/>
    <x v="14"/>
  </r>
  <r>
    <n v="2119"/>
    <s v="Big Long Now's Debut Album"/>
    <s v="big long now is recording our debut album and we are looking for help mastering and pressing it to vinyl"/>
    <x v="13"/>
    <n v="2015"/>
    <x v="0"/>
    <x v="0"/>
    <s v="USD"/>
    <n v="1345086445"/>
    <x v="2119"/>
    <b v="0"/>
    <n v="22"/>
    <b v="1"/>
    <s v="music/indie rock"/>
    <n v="1.0075000000000001"/>
    <n v="91.590909090909093"/>
    <x v="4"/>
    <x v="14"/>
  </r>
  <r>
    <n v="2120"/>
    <s v="Hearty Har Full Length Album"/>
    <s v="&lt;3_x000a_Coming in from outer space. Help Hearty Har record their 1st album!!"/>
    <x v="6"/>
    <n v="8070.43"/>
    <x v="0"/>
    <x v="0"/>
    <s v="USD"/>
    <n v="1388617736"/>
    <x v="2120"/>
    <b v="0"/>
    <n v="69"/>
    <b v="1"/>
    <s v="music/indie rock"/>
    <n v="1.00880375"/>
    <n v="116.96275362318841"/>
    <x v="4"/>
    <x v="14"/>
  </r>
  <r>
    <n v="2121"/>
    <s v="Legend of Decay"/>
    <s v="Join us on an epic journey to discover a millennia old secret which will change the world forever."/>
    <x v="63"/>
    <n v="284"/>
    <x v="2"/>
    <x v="16"/>
    <s v="CHF"/>
    <n v="1484156948"/>
    <x v="2121"/>
    <b v="0"/>
    <n v="10"/>
    <b v="0"/>
    <s v="games/video games"/>
    <n v="5.6800000000000002E-3"/>
    <n v="28.4"/>
    <x v="6"/>
    <x v="17"/>
  </r>
  <r>
    <n v="2122"/>
    <s v="CapitÃ¡n Kalani y el sindicato robÃ³tico"/>
    <s v="Captain Kalani it's a retro game full of nostalgia for the old gamers but interesting for the new ones"/>
    <x v="58"/>
    <n v="310"/>
    <x v="2"/>
    <x v="14"/>
    <s v="MXN"/>
    <n v="1483773169"/>
    <x v="2122"/>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x v="2"/>
    <n v="50"/>
    <x v="2"/>
    <x v="0"/>
    <s v="USD"/>
    <n v="1268636340"/>
    <x v="2123"/>
    <b v="0"/>
    <n v="5"/>
    <b v="0"/>
    <s v="games/video games"/>
    <n v="0.1"/>
    <n v="10"/>
    <x v="6"/>
    <x v="17"/>
  </r>
  <r>
    <n v="2124"/>
    <s v="AZAMAR"/>
    <s v="AZAMAR is a Role Playing Game world involving fantasy and high magic, based on the popular OpenD6 OGL using the Cinema6 RPG Framework."/>
    <x v="184"/>
    <n v="115"/>
    <x v="2"/>
    <x v="0"/>
    <s v="USD"/>
    <n v="1291093200"/>
    <x v="2124"/>
    <b v="0"/>
    <n v="5"/>
    <b v="0"/>
    <s v="games/video games"/>
    <n v="0.10454545454545454"/>
    <n v="23"/>
    <x v="6"/>
    <x v="17"/>
  </r>
  <r>
    <n v="2125"/>
    <s v="Becoming - A Metaphysical Game About Mental Illness"/>
    <s v="Becoming is a video game that aims to portray mental illness through a metaphysical and emotional story."/>
    <x v="127"/>
    <n v="852"/>
    <x v="2"/>
    <x v="0"/>
    <s v="USD"/>
    <n v="1438734833"/>
    <x v="2125"/>
    <b v="0"/>
    <n v="27"/>
    <b v="0"/>
    <s v="games/video games"/>
    <n v="1.4200000000000001E-2"/>
    <n v="31.555555555555557"/>
    <x v="6"/>
    <x v="17"/>
  </r>
  <r>
    <n v="2126"/>
    <s v="DodgeBall Blitz"/>
    <s v="Lead your team to victory in this fast-paced, action, sports game! Use Power-ups and avoid attacks as you fight for victory!"/>
    <x v="22"/>
    <n v="10"/>
    <x v="2"/>
    <x v="0"/>
    <s v="USD"/>
    <n v="1418080887"/>
    <x v="2126"/>
    <b v="0"/>
    <n v="2"/>
    <b v="0"/>
    <s v="games/video games"/>
    <n v="5.0000000000000001E-4"/>
    <n v="5"/>
    <x v="6"/>
    <x v="17"/>
  </r>
  <r>
    <n v="2127"/>
    <s v="Three Monkeys - Part 1: Into the Abyss"/>
    <s v="Three Monkeys is an audio adventure game for PC."/>
    <x v="89"/>
    <n v="8076"/>
    <x v="2"/>
    <x v="1"/>
    <s v="GBP"/>
    <n v="1426158463"/>
    <x v="2127"/>
    <b v="0"/>
    <n v="236"/>
    <b v="0"/>
    <s v="games/video games"/>
    <n v="0.28842857142857142"/>
    <n v="34.220338983050844"/>
    <x v="6"/>
    <x v="17"/>
  </r>
  <r>
    <n v="2128"/>
    <s v="Makayla's Quest"/>
    <s v="The Royal Snail has misdelivered all the invitations to the Royal Ball.  It's up to Makayla to set things right in the Fairy Forest"/>
    <x v="36"/>
    <n v="25"/>
    <x v="2"/>
    <x v="5"/>
    <s v="CAD"/>
    <n v="1411324369"/>
    <x v="2128"/>
    <b v="0"/>
    <n v="1"/>
    <b v="0"/>
    <s v="games/video games"/>
    <n v="1.6666666666666668E-3"/>
    <n v="25"/>
    <x v="6"/>
    <x v="17"/>
  </r>
  <r>
    <n v="2129"/>
    <s v="Pretty Kitty Fuzzy"/>
    <s v="PKF is a Cat-Tastic 2D side-scrolling shooter! Stand up to all the big meanies with the power of positivity and save the universe!"/>
    <x v="13"/>
    <n v="236"/>
    <x v="2"/>
    <x v="0"/>
    <s v="USD"/>
    <n v="1457570100"/>
    <x v="2129"/>
    <b v="0"/>
    <n v="12"/>
    <b v="0"/>
    <s v="games/video games"/>
    <n v="0.11799999999999999"/>
    <n v="19.666666666666668"/>
    <x v="6"/>
    <x v="17"/>
  </r>
  <r>
    <n v="2130"/>
    <s v="Wondrous Adventures: A Kid's Game"/>
    <s v="You are the hero tasked to save your home from the villainous Sanword."/>
    <x v="247"/>
    <n v="85"/>
    <x v="2"/>
    <x v="0"/>
    <s v="USD"/>
    <n v="1408154663"/>
    <x v="2130"/>
    <b v="0"/>
    <n v="4"/>
    <b v="0"/>
    <s v="games/video games"/>
    <n v="2.0238095238095236E-3"/>
    <n v="21.25"/>
    <x v="6"/>
    <x v="17"/>
  </r>
  <r>
    <n v="2131"/>
    <s v="Scout's Honor"/>
    <s v="From frightened girl to empowered woman, Scout's Honor is a tale about facing your fears and overcoming odds."/>
    <x v="2"/>
    <n v="25"/>
    <x v="2"/>
    <x v="0"/>
    <s v="USD"/>
    <n v="1436677091"/>
    <x v="2131"/>
    <b v="0"/>
    <n v="3"/>
    <b v="0"/>
    <s v="games/video games"/>
    <n v="0.05"/>
    <n v="8.3333333333333339"/>
    <x v="6"/>
    <x v="17"/>
  </r>
  <r>
    <n v="2132"/>
    <s v="Universe Rush"/>
    <s v="Fight your way to dominate the universe. Be the first to try our engaging cross-platform mmo-strategy and bring it closer to reality."/>
    <x v="57"/>
    <n v="2112.9899999999998"/>
    <x v="2"/>
    <x v="0"/>
    <s v="USD"/>
    <n v="1391427692"/>
    <x v="2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x v="28"/>
    <n v="16"/>
    <x v="2"/>
    <x v="0"/>
    <s v="USD"/>
    <n v="1303628340"/>
    <x v="2133"/>
    <b v="0"/>
    <n v="3"/>
    <b v="0"/>
    <s v="games/video games"/>
    <n v="1.6E-2"/>
    <n v="5.333333333333333"/>
    <x v="6"/>
    <x v="17"/>
  </r>
  <r>
    <n v="2134"/>
    <s v="Prehistoric Landing"/>
    <s v="1st person Action Survivalist Rpg game. You get sent to a deadly Island to die not knowing that your not alone on the island."/>
    <x v="12"/>
    <n v="104"/>
    <x v="2"/>
    <x v="0"/>
    <s v="USD"/>
    <n v="1367097391"/>
    <x v="2134"/>
    <b v="0"/>
    <n v="3"/>
    <b v="0"/>
    <s v="games/video games"/>
    <n v="1.7333333333333333E-2"/>
    <n v="34.666666666666664"/>
    <x v="6"/>
    <x v="17"/>
  </r>
  <r>
    <n v="2135"/>
    <s v="Tesla's Electric Mist"/>
    <s v="Point-and-click adventure: The mysterious Nikola Tesla, a time traveling device, and an experiment gone wrong in Colorado Springs"/>
    <x v="10"/>
    <n v="478"/>
    <x v="2"/>
    <x v="0"/>
    <s v="USD"/>
    <n v="1349392033"/>
    <x v="2135"/>
    <b v="0"/>
    <n v="22"/>
    <b v="0"/>
    <s v="games/video games"/>
    <n v="9.5600000000000004E-2"/>
    <n v="21.727272727272727"/>
    <x v="6"/>
    <x v="17"/>
  </r>
  <r>
    <n v="2136"/>
    <s v="Dark Paradise"/>
    <s v="A dark and twisted game with physiological madness and corruption as a man becomes the ultimate bio weapon."/>
    <x v="58"/>
    <n v="47.69"/>
    <x v="2"/>
    <x v="0"/>
    <s v="USD"/>
    <n v="1382184786"/>
    <x v="2136"/>
    <b v="0"/>
    <n v="4"/>
    <b v="0"/>
    <s v="games/video games"/>
    <n v="5.9612499999999998E-4"/>
    <n v="11.922499999999999"/>
    <x v="6"/>
    <x v="17"/>
  </r>
  <r>
    <n v="2137"/>
    <s v="Late To The Party : A Cold War Espionage RPG in the Baltics"/>
    <s v="Arrest, interrogate, and uncover the truth as a local woman recruited by the KGB. For Windows, Mac &amp; Linux."/>
    <x v="63"/>
    <n v="14203"/>
    <x v="2"/>
    <x v="5"/>
    <s v="CAD"/>
    <n v="1417804229"/>
    <x v="2137"/>
    <b v="0"/>
    <n v="534"/>
    <b v="0"/>
    <s v="games/video games"/>
    <n v="0.28405999999999998"/>
    <n v="26.59737827715356"/>
    <x v="6"/>
    <x v="17"/>
  </r>
  <r>
    <n v="2138"/>
    <s v="Tales Of Tameria - Dawning Light"/>
    <s v="A game with a mixture of a few genres from RPG, Simulation and to adventure elements."/>
    <x v="28"/>
    <n v="128"/>
    <x v="2"/>
    <x v="1"/>
    <s v="GBP"/>
    <n v="1383959939"/>
    <x v="2138"/>
    <b v="0"/>
    <n v="12"/>
    <b v="0"/>
    <s v="games/video games"/>
    <n v="0.128"/>
    <n v="10.666666666666666"/>
    <x v="6"/>
    <x v="17"/>
  </r>
  <r>
    <n v="2139"/>
    <s v="Manorkept"/>
    <s v="An adventuring RPG with ghosts, mysteries, and flexible gameplay paths, Manorkept is a game that promises an unforgettable experience."/>
    <x v="11"/>
    <n v="1626"/>
    <x v="2"/>
    <x v="0"/>
    <s v="USD"/>
    <n v="1478196008"/>
    <x v="2139"/>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x v="69"/>
    <n v="560"/>
    <x v="2"/>
    <x v="0"/>
    <s v="USD"/>
    <n v="1357934424"/>
    <x v="2140"/>
    <b v="0"/>
    <n v="11"/>
    <b v="0"/>
    <s v="games/video games"/>
    <n v="1.1199999999999999E-3"/>
    <n v="50.909090909090907"/>
    <x v="6"/>
    <x v="17"/>
  </r>
  <r>
    <n v="2141"/>
    <s v="King of Consoles"/>
    <s v="A place where people can test out the latest video games, for an hourly fee. It's cheaper than wasting money on a $60 game that sucked"/>
    <x v="36"/>
    <n v="0"/>
    <x v="2"/>
    <x v="0"/>
    <s v="USD"/>
    <n v="1415947159"/>
    <x v="2141"/>
    <b v="0"/>
    <n v="0"/>
    <b v="0"/>
    <s v="games/video games"/>
    <n v="0"/>
    <e v="#DIV/0!"/>
    <x v="6"/>
    <x v="17"/>
  </r>
  <r>
    <n v="2142"/>
    <s v="MEDiAN - The Colony (sci-fi exploration adventure game)"/>
    <s v="a third-person exploration adventure game developed by yetanotherIndie will be released on August 2016 for PC, Linux and XBox one."/>
    <x v="124"/>
    <n v="601"/>
    <x v="2"/>
    <x v="12"/>
    <s v="EUR"/>
    <n v="1451494210"/>
    <x v="2142"/>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x v="13"/>
    <n v="225"/>
    <x v="2"/>
    <x v="0"/>
    <s v="USD"/>
    <n v="1279738800"/>
    <x v="2143"/>
    <b v="0"/>
    <n v="5"/>
    <b v="0"/>
    <s v="games/video games"/>
    <n v="0.1125"/>
    <n v="45"/>
    <x v="6"/>
    <x v="17"/>
  </r>
  <r>
    <n v="2144"/>
    <s v="Project Starborn"/>
    <s v="A thousand community-built sandbox games (and more!) with a fully-customizable game engine."/>
    <x v="322"/>
    <n v="607"/>
    <x v="2"/>
    <x v="0"/>
    <s v="USD"/>
    <n v="1379164040"/>
    <x v="2144"/>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x v="36"/>
    <n v="4565"/>
    <x v="2"/>
    <x v="0"/>
    <s v="USD"/>
    <n v="1385534514"/>
    <x v="2145"/>
    <b v="0"/>
    <n v="89"/>
    <b v="0"/>
    <s v="games/video games"/>
    <n v="0.30433333333333334"/>
    <n v="51.292134831460672"/>
    <x v="6"/>
    <x v="17"/>
  </r>
  <r>
    <n v="2146"/>
    <s v="Nanaue eSports"/>
    <s v="New professional gaming organization with a tournament winning Dota 2 team, &amp; divisions in all eSports games looking to re brand/expand"/>
    <x v="10"/>
    <n v="1"/>
    <x v="2"/>
    <x v="0"/>
    <s v="USD"/>
    <n v="1455207510"/>
    <x v="2146"/>
    <b v="0"/>
    <n v="1"/>
    <b v="0"/>
    <s v="games/video games"/>
    <n v="2.0000000000000001E-4"/>
    <n v="1"/>
    <x v="6"/>
    <x v="17"/>
  </r>
  <r>
    <n v="2147"/>
    <s v="Johnny Rocketfingers 3"/>
    <s v="A Point and Click Adventure on Steroids."/>
    <x v="303"/>
    <n v="2716"/>
    <x v="2"/>
    <x v="0"/>
    <s v="USD"/>
    <n v="1416125148"/>
    <x v="2147"/>
    <b v="0"/>
    <n v="55"/>
    <b v="0"/>
    <s v="games/video games"/>
    <n v="6.9641025641025639E-3"/>
    <n v="49.381818181818183"/>
    <x v="6"/>
    <x v="17"/>
  </r>
  <r>
    <n v="2148"/>
    <s v="ZomBlock's"/>
    <s v="zomblock's is a online zombie survival game where you can craft new weapons,find food and water to keep yourself alive."/>
    <x v="213"/>
    <n v="2"/>
    <x v="2"/>
    <x v="1"/>
    <s v="GBP"/>
    <n v="1427992582"/>
    <x v="2148"/>
    <b v="0"/>
    <n v="2"/>
    <b v="0"/>
    <s v="games/video games"/>
    <n v="0.02"/>
    <n v="1"/>
    <x v="6"/>
    <x v="17"/>
  </r>
  <r>
    <n v="2149"/>
    <s v="Project Gert on Xbox Live "/>
    <s v="Project Gert is a sequel to the Android game Project Gert, for Xbox Live.  One character embodying two personality's, and sets of abilities.  "/>
    <x v="13"/>
    <n v="0"/>
    <x v="2"/>
    <x v="0"/>
    <s v="USD"/>
    <n v="1280534400"/>
    <x v="2149"/>
    <b v="0"/>
    <n v="0"/>
    <b v="0"/>
    <s v="games/video games"/>
    <n v="0"/>
    <e v="#DIV/0!"/>
    <x v="6"/>
    <x v="17"/>
  </r>
  <r>
    <n v="2150"/>
    <s v="The Unknown Door"/>
    <s v="A pixel styled open world detective game."/>
    <x v="63"/>
    <n v="405"/>
    <x v="2"/>
    <x v="10"/>
    <s v="NOK"/>
    <n v="1468392599"/>
    <x v="2150"/>
    <b v="0"/>
    <n v="4"/>
    <b v="0"/>
    <s v="games/video games"/>
    <n v="8.0999999999999996E-3"/>
    <n v="101.25"/>
    <x v="6"/>
    <x v="17"/>
  </r>
  <r>
    <n v="2151"/>
    <s v="Handee Job for PS4 Gets on Shark Tank"/>
    <s v="Crazy Artist makes gaming more comfortable and fun for Playstation 4 users. I really want to give you a Handee Job!"/>
    <x v="101"/>
    <n v="118"/>
    <x v="2"/>
    <x v="0"/>
    <s v="USD"/>
    <n v="1467231614"/>
    <x v="2151"/>
    <b v="0"/>
    <n v="6"/>
    <b v="0"/>
    <s v="games/video games"/>
    <n v="2.6222222222222224E-3"/>
    <n v="19.666666666666668"/>
    <x v="6"/>
    <x v="17"/>
  </r>
  <r>
    <n v="2152"/>
    <s v="Space Shooter RPG+"/>
    <s v="Our game is going to be a space shooter that has RPG elements with New Game+! It will be unlike any space shooter ever played."/>
    <x v="11"/>
    <n v="50"/>
    <x v="2"/>
    <x v="0"/>
    <s v="USD"/>
    <n v="1394909909"/>
    <x v="2152"/>
    <b v="0"/>
    <n v="4"/>
    <b v="0"/>
    <s v="games/video games"/>
    <n v="1.6666666666666668E-3"/>
    <n v="12.5"/>
    <x v="6"/>
    <x v="17"/>
  </r>
  <r>
    <n v="2153"/>
    <s v="It's The GOD Complex"/>
    <s v="Crowdfunding the Gamers Way. An online game with real world consequences.Do you dare to play? Can you turn the world around?"/>
    <x v="323"/>
    <n v="34"/>
    <x v="2"/>
    <x v="0"/>
    <s v="USD"/>
    <n v="1420876740"/>
    <x v="2153"/>
    <b v="0"/>
    <n v="4"/>
    <b v="0"/>
    <s v="games/video games"/>
    <n v="9.1244548809124457E-5"/>
    <n v="8.5"/>
    <x v="6"/>
    <x v="17"/>
  </r>
  <r>
    <n v="2154"/>
    <s v="Demigods - Rise of the Children - Part 1 (Design)"/>
    <s v="A Real Time Strategy game based on Greek mythology in a fictional world."/>
    <x v="49"/>
    <n v="2"/>
    <x v="2"/>
    <x v="0"/>
    <s v="USD"/>
    <n v="1390921827"/>
    <x v="2154"/>
    <b v="0"/>
    <n v="2"/>
    <b v="0"/>
    <s v="games/video games"/>
    <n v="8.0000000000000002E-3"/>
    <n v="1"/>
    <x v="6"/>
    <x v="17"/>
  </r>
  <r>
    <n v="2155"/>
    <s v="VoxelMaze"/>
    <s v="A Level Editor, Turned up to eleven. Infinite creativity in one package, solo or with up to 16 of your friends."/>
    <x v="10"/>
    <n v="115"/>
    <x v="2"/>
    <x v="1"/>
    <s v="GBP"/>
    <n v="1459443385"/>
    <x v="2155"/>
    <b v="0"/>
    <n v="5"/>
    <b v="0"/>
    <s v="games/video games"/>
    <n v="2.3E-2"/>
    <n v="23"/>
    <x v="6"/>
    <x v="17"/>
  </r>
  <r>
    <n v="2156"/>
    <s v="Beyond Black Space"/>
    <s v="Captain and manage your ship along with your crew in this deep space adventure! (PC/Linux/Mac)"/>
    <x v="324"/>
    <n v="1493"/>
    <x v="2"/>
    <x v="0"/>
    <s v="USD"/>
    <n v="1379363406"/>
    <x v="2156"/>
    <b v="0"/>
    <n v="83"/>
    <b v="0"/>
    <s v="games/video games"/>
    <n v="2.6660714285714284E-2"/>
    <n v="17.987951807228917"/>
    <x v="6"/>
    <x v="17"/>
  </r>
  <r>
    <n v="2157"/>
    <s v="Nin"/>
    <s v="Gamers and 90's fans unite in this small tale of epic proportions!"/>
    <x v="96"/>
    <n v="21144"/>
    <x v="2"/>
    <x v="0"/>
    <s v="USD"/>
    <n v="1482479940"/>
    <x v="2157"/>
    <b v="0"/>
    <n v="57"/>
    <b v="0"/>
    <s v="games/video games"/>
    <n v="0.28192"/>
    <n v="370.94736842105266"/>
    <x v="6"/>
    <x v="17"/>
  </r>
  <r>
    <n v="2158"/>
    <s v="PerfectGolf"/>
    <s v="A next generation golf game with a course designer and a massively multiplayer online tour. Join the fun and help us create it"/>
    <x v="82"/>
    <n v="19770.11"/>
    <x v="2"/>
    <x v="0"/>
    <s v="USD"/>
    <n v="1360009774"/>
    <x v="2158"/>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x v="172"/>
    <n v="26"/>
    <x v="2"/>
    <x v="0"/>
    <s v="USD"/>
    <n v="1310837574"/>
    <x v="2159"/>
    <b v="0"/>
    <n v="2"/>
    <b v="0"/>
    <s v="games/video games"/>
    <n v="7.2222222222222219E-3"/>
    <n v="13"/>
    <x v="6"/>
    <x v="17"/>
  </r>
  <r>
    <n v="2160"/>
    <s v="Army vs Aliens - Currently in Alpha"/>
    <s v="An awesome side-scroller tower defense game.  Think &quot;Plants vs Zombies&quot; but from a side-on perspective."/>
    <x v="3"/>
    <n v="85"/>
    <x v="2"/>
    <x v="0"/>
    <s v="USD"/>
    <n v="1337447105"/>
    <x v="2160"/>
    <b v="0"/>
    <n v="16"/>
    <b v="0"/>
    <s v="games/video games"/>
    <n v="8.5000000000000006E-3"/>
    <n v="5.3125"/>
    <x v="6"/>
    <x v="17"/>
  </r>
  <r>
    <n v="2161"/>
    <s v="CallMeGhost DEBUT ALBUM preorder!"/>
    <s v="We're trying to fund hard copies of our debut album!"/>
    <x v="44"/>
    <n v="463"/>
    <x v="0"/>
    <x v="0"/>
    <s v="USD"/>
    <n v="1443040059"/>
    <x v="2161"/>
    <b v="0"/>
    <n v="13"/>
    <b v="1"/>
    <s v="music/rock"/>
    <n v="1.1575"/>
    <n v="35.615384615384613"/>
    <x v="4"/>
    <x v="11"/>
  </r>
  <r>
    <n v="2162"/>
    <s v="&quot;Then &amp; Now&quot;"/>
    <s v="Then &amp; Now is the 1st Solo album from me Ian Stewart. To learn more about me, my music, and my life visit www.ianstewartlive.com"/>
    <x v="37"/>
    <n v="5052"/>
    <x v="0"/>
    <x v="0"/>
    <s v="USD"/>
    <n v="1406226191"/>
    <x v="2162"/>
    <b v="0"/>
    <n v="58"/>
    <b v="1"/>
    <s v="music/rock"/>
    <n v="1.1226666666666667"/>
    <n v="87.103448275862064"/>
    <x v="4"/>
    <x v="11"/>
  </r>
  <r>
    <n v="2163"/>
    <s v="Help MONGREL record our new cd !"/>
    <s v="Mongrel is looking to hit the studio once again in June so we can bring you a new cd later this year and we need your help!"/>
    <x v="30"/>
    <n v="3305"/>
    <x v="0"/>
    <x v="0"/>
    <s v="USD"/>
    <n v="1433735400"/>
    <x v="2163"/>
    <b v="0"/>
    <n v="44"/>
    <b v="1"/>
    <s v="music/rock"/>
    <n v="1.3220000000000001"/>
    <n v="75.11363636363636"/>
    <x v="4"/>
    <x v="11"/>
  </r>
  <r>
    <n v="2164"/>
    <s v="Rosaline debut record"/>
    <s v="South Florida roots country/rock outfit's long awaited debut record"/>
    <x v="62"/>
    <n v="5645"/>
    <x v="0"/>
    <x v="0"/>
    <s v="USD"/>
    <n v="1466827140"/>
    <x v="2164"/>
    <b v="0"/>
    <n v="83"/>
    <b v="1"/>
    <s v="music/rock"/>
    <n v="1.0263636363636364"/>
    <n v="68.01204819277109"/>
    <x v="4"/>
    <x v="11"/>
  </r>
  <r>
    <n v="2165"/>
    <s v="Le Temps Nous Est ComtÃ©"/>
    <s v="Vous aimez le rock fort ? Aidez les Beat Cheese Ã  produire leur premier album ! Do you like cheese? Help us produce our first album!"/>
    <x v="30"/>
    <n v="3466"/>
    <x v="0"/>
    <x v="6"/>
    <s v="EUR"/>
    <n v="1460127635"/>
    <x v="2165"/>
    <b v="0"/>
    <n v="117"/>
    <b v="1"/>
    <s v="music/rock"/>
    <n v="1.3864000000000001"/>
    <n v="29.623931623931625"/>
    <x v="4"/>
    <x v="11"/>
  </r>
  <r>
    <n v="2166"/>
    <s v="Johnny Rock &amp; Friends: For The Record"/>
    <s v="Drummer John Roccesano (Johnny Rock) produces an album written and performed by friends, recorded and mixed on tape, pressed on vinyl."/>
    <x v="13"/>
    <n v="2932"/>
    <x v="0"/>
    <x v="0"/>
    <s v="USD"/>
    <n v="1417813618"/>
    <x v="2166"/>
    <b v="0"/>
    <n v="32"/>
    <b v="1"/>
    <s v="music/rock"/>
    <n v="1.466"/>
    <n v="91.625"/>
    <x v="4"/>
    <x v="11"/>
  </r>
  <r>
    <n v="2167"/>
    <s v="Planes and Planets needs to get their EP finished!!"/>
    <s v="We need YOUR HELP to take one more step to this make release sound amazing!"/>
    <x v="325"/>
    <n v="180"/>
    <x v="0"/>
    <x v="0"/>
    <s v="USD"/>
    <n v="1347672937"/>
    <x v="2167"/>
    <b v="0"/>
    <n v="8"/>
    <b v="1"/>
    <s v="music/rock"/>
    <n v="1.2"/>
    <n v="22.5"/>
    <x v="4"/>
    <x v="11"/>
  </r>
  <r>
    <n v="2168"/>
    <s v="PIZAZZ: Pigeons Playing Ping Pong's New Album"/>
    <s v="We're hitting the studio to record our next album, &quot;Pizazz&quot;!! Help us put the FUN in FUNK!!"/>
    <x v="102"/>
    <n v="21884.69"/>
    <x v="0"/>
    <x v="0"/>
    <s v="USD"/>
    <n v="1486702800"/>
    <x v="2168"/>
    <b v="0"/>
    <n v="340"/>
    <b v="1"/>
    <s v="music/rock"/>
    <n v="1.215816111111111"/>
    <n v="64.366735294117646"/>
    <x v="4"/>
    <x v="11"/>
  </r>
  <r>
    <n v="2169"/>
    <s v="Pedals and Effects Arena Corner"/>
    <s v="An innovative new YouTube series reviewing the HOT new music technology that people love. For Rockers, Jazzers, Rappers and everyone"/>
    <x v="326"/>
    <n v="153"/>
    <x v="0"/>
    <x v="0"/>
    <s v="USD"/>
    <n v="1488473351"/>
    <x v="2169"/>
    <b v="0"/>
    <n v="7"/>
    <b v="1"/>
    <s v="music/rock"/>
    <n v="1"/>
    <n v="21.857142857142858"/>
    <x v="4"/>
    <x v="11"/>
  </r>
  <r>
    <n v="2170"/>
    <s v="STETSON'S NEW EP"/>
    <s v="We are a hard rock band from Northern California trying to raise $350 for our next EP. Be a part of our journey!"/>
    <x v="18"/>
    <n v="633"/>
    <x v="0"/>
    <x v="0"/>
    <s v="USD"/>
    <n v="1440266422"/>
    <x v="2170"/>
    <b v="0"/>
    <n v="19"/>
    <b v="1"/>
    <s v="music/rock"/>
    <n v="1.8085714285714285"/>
    <n v="33.315789473684212"/>
    <x v="4"/>
    <x v="11"/>
  </r>
  <r>
    <n v="2171"/>
    <s v="Brainspoonâ€™s New Record"/>
    <s v="Like records? We do, too! Help this Los Angeles based rock 'n' roll band get their new album out on vinyl!"/>
    <x v="23"/>
    <n v="4243"/>
    <x v="0"/>
    <x v="0"/>
    <s v="USD"/>
    <n v="1434949200"/>
    <x v="2171"/>
    <b v="0"/>
    <n v="47"/>
    <b v="1"/>
    <s v="music/rock"/>
    <n v="1.0607500000000001"/>
    <n v="90.276595744680847"/>
    <x v="4"/>
    <x v="11"/>
  </r>
  <r>
    <n v="2172"/>
    <s v="Hollow point 9, Sins Of Yesterday CD"/>
    <s v="hey friends. We are Hollow Point 9._x000a_We are calling on you to help us._x000a_In our journey to make our debut album."/>
    <x v="28"/>
    <n v="1000"/>
    <x v="0"/>
    <x v="0"/>
    <s v="USD"/>
    <n v="1429365320"/>
    <x v="2172"/>
    <b v="0"/>
    <n v="13"/>
    <b v="1"/>
    <s v="music/rock"/>
    <n v="1"/>
    <n v="76.92307692307692"/>
    <x v="4"/>
    <x v="11"/>
  </r>
  <r>
    <n v="2173"/>
    <s v="Brother K's first full length album, One Eyed King"/>
    <s v="Our first full length album, One Eyed King, is an overdriven roadtrip through the heart of darkness. Rocknroll with a reading problem."/>
    <x v="285"/>
    <n v="5331"/>
    <x v="0"/>
    <x v="0"/>
    <s v="USD"/>
    <n v="1378785540"/>
    <x v="2173"/>
    <b v="0"/>
    <n v="90"/>
    <b v="1"/>
    <s v="music/rock"/>
    <n v="1.2692857142857144"/>
    <n v="59.233333333333334"/>
    <x v="4"/>
    <x v="11"/>
  </r>
  <r>
    <n v="2174"/>
    <s v="Chivo Funge and the Extensions"/>
    <s v="Chivo and his band of miscreants present their debut album _x000a_'Blind Energy' ...we think you are going to like it."/>
    <x v="23"/>
    <n v="4119"/>
    <x v="0"/>
    <x v="1"/>
    <s v="GBP"/>
    <n v="1462453307"/>
    <x v="2174"/>
    <b v="0"/>
    <n v="63"/>
    <b v="1"/>
    <s v="music/rock"/>
    <n v="1.0297499999999999"/>
    <n v="65.38095238095238"/>
    <x v="4"/>
    <x v="11"/>
  </r>
  <r>
    <n v="2175"/>
    <s v="Repulsur's First Record"/>
    <s v="Trying to get the last bit of money together to finish recording the first full length Repulsur album, &quot;The After School Special&quot;."/>
    <x v="176"/>
    <n v="1750"/>
    <x v="0"/>
    <x v="0"/>
    <s v="USD"/>
    <n v="1469059986"/>
    <x v="2175"/>
    <b v="0"/>
    <n v="26"/>
    <b v="1"/>
    <s v="music/rock"/>
    <n v="2.5"/>
    <n v="67.307692307692307"/>
    <x v="4"/>
    <x v="11"/>
  </r>
  <r>
    <n v="2176"/>
    <s v="Mike Farley Band - New Album!"/>
    <s v="The Mike Farley Band has re-assembled its original line up and needs your help to make a new full-length album!"/>
    <x v="10"/>
    <n v="6301"/>
    <x v="0"/>
    <x v="0"/>
    <s v="USD"/>
    <n v="1430579509"/>
    <x v="2176"/>
    <b v="0"/>
    <n v="71"/>
    <b v="1"/>
    <s v="music/rock"/>
    <n v="1.2602"/>
    <n v="88.74647887323944"/>
    <x v="4"/>
    <x v="11"/>
  </r>
  <r>
    <n v="2177"/>
    <s v="Nobody Rides For Free ~ Stone Horse"/>
    <s v="Stone Horse ~ _x000a_Doing what they do best, laying down honest and _x000a_proper Rock-n-Roll guaranteed to soothe your soul!"/>
    <x v="30"/>
    <n v="2503"/>
    <x v="0"/>
    <x v="0"/>
    <s v="USD"/>
    <n v="1465192867"/>
    <x v="2177"/>
    <b v="0"/>
    <n v="38"/>
    <b v="1"/>
    <s v="music/rock"/>
    <n v="1.0012000000000001"/>
    <n v="65.868421052631575"/>
    <x v="4"/>
    <x v="11"/>
  </r>
  <r>
    <n v="2178"/>
    <s v="The Letter Black - New Record"/>
    <s v="We are making our third studio album and no longer have a label telling us what we can/can't do. This record is for the fans."/>
    <x v="31"/>
    <n v="34660"/>
    <x v="0"/>
    <x v="0"/>
    <s v="USD"/>
    <n v="1484752597"/>
    <x v="2178"/>
    <b v="0"/>
    <n v="859"/>
    <b v="1"/>
    <s v="music/rock"/>
    <n v="1.3864000000000001"/>
    <n v="40.349243306169967"/>
    <x v="4"/>
    <x v="11"/>
  </r>
  <r>
    <n v="2179"/>
    <s v="Woodhouse EP"/>
    <s v="Woodhouse is making an EP!  If you are a fan of whiskey and loud guitars, contribute to the cause!"/>
    <x v="28"/>
    <n v="1614"/>
    <x v="0"/>
    <x v="0"/>
    <s v="USD"/>
    <n v="1428725192"/>
    <x v="2179"/>
    <b v="0"/>
    <n v="21"/>
    <b v="1"/>
    <s v="music/rock"/>
    <n v="1.6140000000000001"/>
    <n v="76.857142857142861"/>
    <x v="4"/>
    <x v="11"/>
  </r>
  <r>
    <n v="2180"/>
    <s v="FOUR STAR MARY &quot;PIECES&quot;"/>
    <s v="Help fund the new record by independent alternative rockers FOUR STAR MARY &quot;PIECES&quot;"/>
    <x v="10"/>
    <n v="5359.21"/>
    <x v="0"/>
    <x v="0"/>
    <s v="USD"/>
    <n v="1447434268"/>
    <x v="2180"/>
    <b v="0"/>
    <n v="78"/>
    <b v="1"/>
    <s v="music/rock"/>
    <n v="1.071842"/>
    <n v="68.707820512820518"/>
    <x v="4"/>
    <x v="11"/>
  </r>
  <r>
    <n v="2181"/>
    <s v="Broken Contract Rulebook Relaunch"/>
    <s v="Broken Contract is a sci-fi, action/adventure, miniature based game of sci-fi worker insurrection in a dystopian future for 2+ players."/>
    <x v="13"/>
    <n v="3062"/>
    <x v="0"/>
    <x v="0"/>
    <s v="USD"/>
    <n v="1487635653"/>
    <x v="2181"/>
    <b v="0"/>
    <n v="53"/>
    <b v="1"/>
    <s v="games/tabletop games"/>
    <n v="1.5309999999999999"/>
    <n v="57.773584905660378"/>
    <x v="6"/>
    <x v="32"/>
  </r>
  <r>
    <n v="2182"/>
    <s v="Broken World - A Post-Apocalypse Tabletop RPG"/>
    <s v="An incredibly comprehensive tabletop rpg book for the post apocalypse, inspired by Dungeon World."/>
    <x v="9"/>
    <n v="15725"/>
    <x v="0"/>
    <x v="5"/>
    <s v="CAD"/>
    <n v="1412285825"/>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x v="40"/>
    <n v="8807"/>
    <x v="0"/>
    <x v="0"/>
    <s v="USD"/>
    <n v="1486616400"/>
    <x v="2183"/>
    <b v="0"/>
    <n v="279"/>
    <b v="1"/>
    <s v="games/tabletop games"/>
    <n v="4.8927777777777779"/>
    <n v="31.566308243727597"/>
    <x v="6"/>
    <x v="32"/>
  </r>
  <r>
    <n v="2184"/>
    <s v="Liguria"/>
    <s v="Trading beautiful colors on behalf of the bishop! Become the best merchant of the Fresco World in this innovative game by Queen Games."/>
    <x v="3"/>
    <n v="28474"/>
    <x v="0"/>
    <x v="0"/>
    <s v="USD"/>
    <n v="1453737600"/>
    <x v="2184"/>
    <b v="1"/>
    <n v="266"/>
    <b v="1"/>
    <s v="games/tabletop games"/>
    <n v="2.8473999999999999"/>
    <n v="107.04511278195488"/>
    <x v="6"/>
    <x v="32"/>
  </r>
  <r>
    <n v="2185"/>
    <s v="Empire of the Dead: REQUIEM"/>
    <s v="Empire of the Dead-Requiem is a miniatures expansion to our 28mm tabletop game set in a Dark and Gothic, Steampunk Victorian Empire."/>
    <x v="10"/>
    <n v="92848.5"/>
    <x v="0"/>
    <x v="1"/>
    <s v="GBP"/>
    <n v="1364286239"/>
    <x v="2185"/>
    <b v="0"/>
    <n v="623"/>
    <b v="1"/>
    <s v="games/tabletop games"/>
    <n v="18.569700000000001"/>
    <n v="149.03451043338683"/>
    <x v="6"/>
    <x v="32"/>
  </r>
  <r>
    <n v="2186"/>
    <s v="Latitude 90Â° : The Origin"/>
    <s v="The real-time digital social deduction game where there's no moderator, no sleeping, and no dying."/>
    <x v="22"/>
    <n v="21935"/>
    <x v="0"/>
    <x v="0"/>
    <s v="USD"/>
    <n v="1473213600"/>
    <x v="2186"/>
    <b v="0"/>
    <n v="392"/>
    <b v="1"/>
    <s v="games/tabletop games"/>
    <n v="1.0967499999999999"/>
    <n v="55.956632653061227"/>
    <x v="6"/>
    <x v="32"/>
  </r>
  <r>
    <n v="2187"/>
    <s v="Tesla vs. Edison"/>
    <s v="The War of Currents! 2-5 electricity innovators build routes, grow tech trees, and play the stock market in 20 minutes per player."/>
    <x v="22"/>
    <n v="202928.5"/>
    <x v="0"/>
    <x v="0"/>
    <s v="USD"/>
    <n v="1428033540"/>
    <x v="2187"/>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x v="327"/>
    <n v="22645"/>
    <x v="0"/>
    <x v="2"/>
    <s v="AUD"/>
    <n v="1477414800"/>
    <x v="2188"/>
    <b v="0"/>
    <n v="514"/>
    <b v="1"/>
    <s v="games/tabletop games"/>
    <n v="4.1217692027666546"/>
    <n v="44.056420233463037"/>
    <x v="6"/>
    <x v="32"/>
  </r>
  <r>
    <n v="2189"/>
    <s v="Odyssey: ARGONAUTS"/>
    <s v="Help me fund the Argonauts! Sculpted by Dave Kidd, based on concept art from Roberto Cirillo, created by Fet Milner and myself!"/>
    <x v="38"/>
    <n v="6039"/>
    <x v="0"/>
    <x v="1"/>
    <s v="GBP"/>
    <n v="1461276000"/>
    <x v="2189"/>
    <b v="0"/>
    <n v="88"/>
    <b v="1"/>
    <s v="games/tabletop games"/>
    <n v="5.0324999999999998"/>
    <n v="68.625"/>
    <x v="6"/>
    <x v="32"/>
  </r>
  <r>
    <n v="2190"/>
    <s v="Overlords of Infamy - A Board Game of Silly Super-Villainy!"/>
    <s v="You are an evil Overlord.  Your mission?  To make everyone as miserable as possible.  Can you achieve world domination?"/>
    <x v="266"/>
    <n v="35076"/>
    <x v="0"/>
    <x v="0"/>
    <s v="USD"/>
    <n v="1458716340"/>
    <x v="2190"/>
    <b v="0"/>
    <n v="537"/>
    <b v="1"/>
    <s v="games/tabletop games"/>
    <n v="1.8461052631578947"/>
    <n v="65.318435754189949"/>
    <x v="6"/>
    <x v="32"/>
  </r>
  <r>
    <n v="2191"/>
    <s v="SpecForce Rangers: Outlanders Phase 4"/>
    <s v="This campaign features the Government Special Forces on Outland. 28mm scale white metal miniatures for Sci-Fi games in any setting."/>
    <x v="47"/>
    <n v="898"/>
    <x v="0"/>
    <x v="1"/>
    <s v="GBP"/>
    <n v="1487102427"/>
    <x v="2191"/>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x v="14"/>
    <n v="129748.82"/>
    <x v="0"/>
    <x v="1"/>
    <s v="GBP"/>
    <n v="1481842800"/>
    <x v="2192"/>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x v="36"/>
    <n v="67856"/>
    <x v="0"/>
    <x v="0"/>
    <s v="USD"/>
    <n v="1479704340"/>
    <x v="2193"/>
    <b v="0"/>
    <n v="897"/>
    <b v="1"/>
    <s v="games/tabletop games"/>
    <n v="4.5237333333333334"/>
    <n v="75.647714604236342"/>
    <x v="6"/>
    <x v="32"/>
  </r>
  <r>
    <n v="2194"/>
    <s v="Monster Lab"/>
    <s v="LAST CHANCE! A fast paced card game for people who like to play god, build hybrid cat monsters and add flamethrowers to space dragons."/>
    <x v="3"/>
    <n v="53737"/>
    <x v="0"/>
    <x v="0"/>
    <s v="USD"/>
    <n v="1459012290"/>
    <x v="2194"/>
    <b v="0"/>
    <n v="878"/>
    <b v="1"/>
    <s v="games/tabletop games"/>
    <n v="5.3737000000000004"/>
    <n v="61.203872437357631"/>
    <x v="6"/>
    <x v="32"/>
  </r>
  <r>
    <n v="2195"/>
    <s v="Purgatoria: City of Angels"/>
    <s v="A gritty, noir tabletop RPG with a fast-paced combo-based battle system."/>
    <x v="210"/>
    <n v="5535"/>
    <x v="0"/>
    <x v="0"/>
    <s v="USD"/>
    <n v="1439317900"/>
    <x v="2195"/>
    <b v="0"/>
    <n v="115"/>
    <b v="1"/>
    <s v="games/tabletop games"/>
    <n v="1.2032608695652174"/>
    <n v="48.130434782608695"/>
    <x v="6"/>
    <x v="32"/>
  </r>
  <r>
    <n v="2196"/>
    <s v="LACORSA Grand Prix Game (relaunch)"/>
    <s v="Race your friends in style with this classic Grand Prix game."/>
    <x v="32"/>
    <n v="15937"/>
    <x v="0"/>
    <x v="0"/>
    <s v="USD"/>
    <n v="1480662000"/>
    <x v="2196"/>
    <b v="0"/>
    <n v="234"/>
    <b v="1"/>
    <s v="games/tabletop games"/>
    <n v="1.1383571428571428"/>
    <n v="68.106837606837601"/>
    <x v="6"/>
    <x v="32"/>
  </r>
  <r>
    <n v="2197"/>
    <s v="Trickerion - Legends of Illusion"/>
    <s v="A strategy game of magic and deception, where aspiring  Illusionists clash in a grand contest for fame and fortune."/>
    <x v="11"/>
    <n v="285309.33"/>
    <x v="0"/>
    <x v="0"/>
    <s v="USD"/>
    <n v="1425132059"/>
    <x v="2197"/>
    <b v="0"/>
    <n v="4330"/>
    <b v="1"/>
    <s v="games/tabletop games"/>
    <n v="9.5103109999999997"/>
    <n v="65.891300230946882"/>
    <x v="6"/>
    <x v="32"/>
  </r>
  <r>
    <n v="2198"/>
    <s v="Rivals: Masters of the Deep"/>
    <s v="A tactical Miniatures board game for 2-4 players set in a mysterious underwater realm where 4 factions battle for supremacy."/>
    <x v="79"/>
    <n v="53157"/>
    <x v="0"/>
    <x v="0"/>
    <s v="USD"/>
    <n v="1447507200"/>
    <x v="2198"/>
    <b v="0"/>
    <n v="651"/>
    <b v="1"/>
    <s v="games/tabletop games"/>
    <n v="1.3289249999999999"/>
    <n v="81.654377880184327"/>
    <x v="6"/>
    <x v="32"/>
  </r>
  <r>
    <n v="2199"/>
    <s v="Decadolo. Flip it!"/>
    <s v="A new strategic board game designed to flip out your opponent."/>
    <x v="7"/>
    <n v="13228"/>
    <x v="0"/>
    <x v="17"/>
    <s v="EUR"/>
    <n v="1444903198"/>
    <x v="2199"/>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x v="13"/>
    <n v="10843"/>
    <x v="0"/>
    <x v="1"/>
    <s v="GBP"/>
    <n v="1436151600"/>
    <x v="2200"/>
    <b v="0"/>
    <n v="263"/>
    <b v="1"/>
    <s v="games/tabletop games"/>
    <n v="5.4215"/>
    <n v="41.228136882129277"/>
    <x v="6"/>
    <x v="32"/>
  </r>
  <r>
    <n v="2201"/>
    <s v="Superpowerless - Princess - Music Video"/>
    <s v="Oh Hello! I make 8bit / Pop Punk under the name of Superpowerless and with your help, I'm looking to fund a new music video! :)"/>
    <x v="252"/>
    <n v="420.99"/>
    <x v="0"/>
    <x v="1"/>
    <s v="GBP"/>
    <n v="1358367565"/>
    <x v="2201"/>
    <b v="0"/>
    <n v="28"/>
    <b v="1"/>
    <s v="music/electronic music"/>
    <n v="3.8271818181818182"/>
    <n v="15.035357142857142"/>
    <x v="4"/>
    <x v="15"/>
  </r>
  <r>
    <n v="2202"/>
    <s v="zircon - &quot;Identity Sequence&quot;: A cyberpunk-inspired journey"/>
    <s v="An electro-organic album of evolved dance music inspired by seminal cyberpunk works."/>
    <x v="23"/>
    <n v="28167.25"/>
    <x v="0"/>
    <x v="0"/>
    <s v="USD"/>
    <n v="1351801368"/>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x v="13"/>
    <n v="2191"/>
    <x v="0"/>
    <x v="5"/>
    <s v="CAD"/>
    <n v="1443127082"/>
    <x v="2203"/>
    <b v="0"/>
    <n v="50"/>
    <b v="1"/>
    <s v="music/electronic music"/>
    <n v="1.0954999999999999"/>
    <n v="43.82"/>
    <x v="4"/>
    <x v="15"/>
  </r>
  <r>
    <n v="2204"/>
    <s v="Press Mirror Kisses' New Album &quot;Heartbeats&quot; on Vinyl"/>
    <s v="A professional pressing of the new (and greatest) Mirror Kisses album on beautiful white vinyl. Backers hear it first!"/>
    <x v="15"/>
    <n v="1993"/>
    <x v="0"/>
    <x v="0"/>
    <s v="USD"/>
    <n v="1362814119"/>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x v="47"/>
    <n v="1140"/>
    <x v="0"/>
    <x v="0"/>
    <s v="USD"/>
    <n v="1338579789"/>
    <x v="2205"/>
    <b v="0"/>
    <n v="27"/>
    <b v="1"/>
    <s v="music/electronic music"/>
    <n v="1.52"/>
    <n v="42.222222222222221"/>
    <x v="4"/>
    <x v="15"/>
  </r>
  <r>
    <n v="2206"/>
    <s v="Arbor Oasis's First Album!"/>
    <s v="We really think we might have what it takes to make it someday! But we really need help to take the first step and release this album!"/>
    <x v="184"/>
    <n v="1130"/>
    <x v="0"/>
    <x v="0"/>
    <s v="USD"/>
    <n v="1334556624"/>
    <x v="2206"/>
    <b v="0"/>
    <n v="34"/>
    <b v="1"/>
    <s v="music/electronic music"/>
    <n v="1.0272727272727273"/>
    <n v="33.235294117647058"/>
    <x v="4"/>
    <x v="15"/>
  </r>
  <r>
    <n v="2207"/>
    <s v="Piece of Happy"/>
    <s v="Each piece has a story behind it. Not of some life drama but of an experience you live whilst listening; Happiness evoking"/>
    <x v="13"/>
    <n v="2000"/>
    <x v="0"/>
    <x v="0"/>
    <s v="USD"/>
    <n v="1384580373"/>
    <x v="2207"/>
    <b v="0"/>
    <n v="7"/>
    <b v="1"/>
    <s v="music/electronic music"/>
    <n v="1"/>
    <n v="285.71428571428572"/>
    <x v="4"/>
    <x v="15"/>
  </r>
  <r>
    <n v="2208"/>
    <s v="HELP FUND SELF IMPLIED RESTRICTIONS DEBUT RELEASE"/>
    <s v="Early Summer, SIR will be releasing two EP's. The funding of this project will determine if they get professional pressings or cdr's"/>
    <x v="28"/>
    <n v="1016"/>
    <x v="0"/>
    <x v="0"/>
    <s v="USD"/>
    <n v="1333771200"/>
    <x v="2208"/>
    <b v="0"/>
    <n v="24"/>
    <b v="1"/>
    <s v="music/electronic music"/>
    <n v="1.016"/>
    <n v="42.333333333333336"/>
    <x v="4"/>
    <x v="15"/>
  </r>
  <r>
    <n v="2209"/>
    <s v="NYPC's North American (+ Colombia!) Tour May 2014 - Part 2"/>
    <s v="Support us and pledge for rewards on our new bigger Tour of the US, Canada and Colombia!"/>
    <x v="2"/>
    <n v="754"/>
    <x v="0"/>
    <x v="1"/>
    <s v="GBP"/>
    <n v="1397516400"/>
    <x v="2209"/>
    <b v="0"/>
    <n v="15"/>
    <b v="1"/>
    <s v="music/electronic music"/>
    <n v="1.508"/>
    <n v="50.266666666666666"/>
    <x v="4"/>
    <x v="15"/>
  </r>
  <r>
    <n v="2210"/>
    <s v="The Seshen's Debut Album Release"/>
    <s v="Influenced by Little Dragon, J. Dilla, Erykah Badu &amp; Beach House, this genre-defying record fuses hip-hop, soul, pop and electronica."/>
    <x v="23"/>
    <n v="4457"/>
    <x v="0"/>
    <x v="0"/>
    <s v="USD"/>
    <n v="1334424960"/>
    <x v="2210"/>
    <b v="0"/>
    <n v="72"/>
    <b v="1"/>
    <s v="music/electronic music"/>
    <n v="1.11425"/>
    <n v="61.902777777777779"/>
    <x v="4"/>
    <x v="15"/>
  </r>
  <r>
    <n v="2211"/>
    <s v="Kickstart the Future (of Telefuture)"/>
    <s v="Telefuture, a record label sharing 80's inspired electronic music, wants to release some incredible albums on various physical mediums!"/>
    <x v="30"/>
    <n v="4890"/>
    <x v="0"/>
    <x v="0"/>
    <s v="USD"/>
    <n v="1397113140"/>
    <x v="2211"/>
    <b v="0"/>
    <n v="120"/>
    <b v="1"/>
    <s v="music/electronic music"/>
    <n v="1.956"/>
    <n v="40.75"/>
    <x v="4"/>
    <x v="15"/>
  </r>
  <r>
    <n v="2212"/>
    <s v="Dragon's Eye Recordings: Label Relaunch"/>
    <s v="Help Dragon's Eye relaunch with 4 new releases by Yann Novak, Pinkcourtesyphone, Steve Roden &amp; Lawrence English + Stephen Vitiello"/>
    <x v="12"/>
    <n v="6863"/>
    <x v="0"/>
    <x v="0"/>
    <s v="USD"/>
    <n v="1383526800"/>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x v="328"/>
    <n v="10"/>
    <x v="0"/>
    <x v="0"/>
    <s v="USD"/>
    <n v="1431719379"/>
    <x v="2213"/>
    <b v="0"/>
    <n v="1"/>
    <b v="1"/>
    <s v="music/electronic music"/>
    <n v="2"/>
    <n v="10"/>
    <x v="4"/>
    <x v="15"/>
  </r>
  <r>
    <n v="2214"/>
    <s v="Spiff is ready to join the digital age!"/>
    <s v="Join this Kickstarter project today to assist Spiff in converting his analog recordings from the 80's to digital!"/>
    <x v="20"/>
    <n v="1755.01"/>
    <x v="0"/>
    <x v="0"/>
    <s v="USD"/>
    <n v="1391713248"/>
    <x v="2214"/>
    <b v="0"/>
    <n v="24"/>
    <b v="1"/>
    <s v="music/electronic music"/>
    <n v="2.9250166666666666"/>
    <n v="73.125416666666666"/>
    <x v="4"/>
    <x v="15"/>
  </r>
  <r>
    <n v="2215"/>
    <s v="&quot;Something to See, Not to Say&quot; - Anemometer's First EP Album"/>
    <s v="Ambient Electro Grind-fest!"/>
    <x v="131"/>
    <n v="860"/>
    <x v="0"/>
    <x v="0"/>
    <s v="USD"/>
    <n v="1331621940"/>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x v="43"/>
    <n v="317"/>
    <x v="0"/>
    <x v="0"/>
    <s v="USD"/>
    <n v="1437674545"/>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x v="329"/>
    <n v="425"/>
    <x v="0"/>
    <x v="0"/>
    <s v="USD"/>
    <n v="1446451200"/>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x v="13"/>
    <n v="2456.66"/>
    <x v="0"/>
    <x v="0"/>
    <s v="USD"/>
    <n v="1346198400"/>
    <x v="2218"/>
    <b v="0"/>
    <n v="76"/>
    <b v="1"/>
    <s v="music/electronic music"/>
    <n v="1.2283299999999999"/>
    <n v="32.324473684210524"/>
    <x v="4"/>
    <x v="15"/>
  </r>
  <r>
    <n v="2219"/>
    <s v="Moments by eBurner"/>
    <s v="An album that illustrates events in our lives, whether trivial or significant, through the tones of electronic music."/>
    <x v="28"/>
    <n v="1015"/>
    <x v="0"/>
    <x v="0"/>
    <s v="USD"/>
    <n v="1440004512"/>
    <x v="2219"/>
    <b v="0"/>
    <n v="19"/>
    <b v="1"/>
    <s v="music/electronic music"/>
    <n v="1.0149999999999999"/>
    <n v="53.421052631578945"/>
    <x v="4"/>
    <x v="15"/>
  </r>
  <r>
    <n v="2220"/>
    <s v="Be Part of Darkpine's Debut EP"/>
    <s v="Darkpine is recording and releasing a 5-track EP within the coming months this summer and hopes for your support."/>
    <x v="8"/>
    <n v="3540"/>
    <x v="0"/>
    <x v="0"/>
    <s v="USD"/>
    <n v="1374888436"/>
    <x v="2220"/>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x v="51"/>
    <n v="8109"/>
    <x v="0"/>
    <x v="0"/>
    <s v="USD"/>
    <n v="1461369600"/>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x v="2"/>
    <n v="813"/>
    <x v="0"/>
    <x v="0"/>
    <s v="USD"/>
    <n v="1327776847"/>
    <x v="2222"/>
    <b v="0"/>
    <n v="30"/>
    <b v="1"/>
    <s v="games/tabletop games"/>
    <n v="1.6259999999999999"/>
    <n v="27.1"/>
    <x v="6"/>
    <x v="32"/>
  </r>
  <r>
    <n v="2223"/>
    <s v="M4 Collapsible Cardboard Scenery"/>
    <s v="Cardboard scenery for Sci-Fi 28-32mm miniature games. Easy to assemble, disassemble and transport. Supplied unpainted. By MCSTUDIO."/>
    <x v="330"/>
    <n v="20631"/>
    <x v="0"/>
    <x v="5"/>
    <s v="CAD"/>
    <n v="1435418568"/>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x v="3"/>
    <n v="24315"/>
    <x v="0"/>
    <x v="0"/>
    <s v="USD"/>
    <n v="1477767600"/>
    <x v="2224"/>
    <b v="0"/>
    <n v="296"/>
    <b v="1"/>
    <s v="games/tabletop games"/>
    <n v="2.4315000000000002"/>
    <n v="82.145270270270274"/>
    <x v="6"/>
    <x v="32"/>
  </r>
  <r>
    <n v="2225"/>
    <s v="Battle Systemsâ„¢ Fantasy Dungeon Terrain"/>
    <s v="Fantasy Dungeon terrain for 28mm tabletop games. This is pre-punched card that is easy to assemble with no painting required."/>
    <x v="223"/>
    <n v="198415.01"/>
    <x v="0"/>
    <x v="1"/>
    <s v="GBP"/>
    <n v="1411326015"/>
    <x v="2225"/>
    <b v="0"/>
    <n v="1204"/>
    <b v="1"/>
    <s v="games/tabletop games"/>
    <n v="9.4483338095238096"/>
    <n v="164.79651993355483"/>
    <x v="6"/>
    <x v="32"/>
  </r>
  <r>
    <n v="2226"/>
    <s v="Street Kings Boardgame"/>
    <s v="Missed the Kickstarter? Contact your local gaming store before going online. Or click on the order button. Thanks for the support!"/>
    <x v="102"/>
    <n v="19523.310000000001"/>
    <x v="0"/>
    <x v="0"/>
    <s v="USD"/>
    <n v="1455253140"/>
    <x v="2226"/>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x v="93"/>
    <n v="20459"/>
    <x v="0"/>
    <x v="1"/>
    <s v="GBP"/>
    <n v="1384374155"/>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x v="28"/>
    <n v="11744.9"/>
    <x v="0"/>
    <x v="12"/>
    <s v="EUR"/>
    <n v="1439707236"/>
    <x v="2228"/>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x v="331"/>
    <n v="13704.33"/>
    <x v="0"/>
    <x v="0"/>
    <s v="USD"/>
    <n v="1378180800"/>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x v="0"/>
    <n v="10706"/>
    <x v="0"/>
    <x v="0"/>
    <s v="USD"/>
    <n v="1398460127"/>
    <x v="2230"/>
    <b v="0"/>
    <n v="498"/>
    <b v="1"/>
    <s v="games/tabletop games"/>
    <n v="1.2595294117647058"/>
    <n v="21.497991967871485"/>
    <x v="6"/>
    <x v="32"/>
  </r>
  <r>
    <n v="2231"/>
    <s v="Kingdom"/>
    <s v="A game about communities by Ben Robbins, creator of Microscope. Do you change the Kingdom or does the Kingdom change you?"/>
    <x v="30"/>
    <n v="30303.24"/>
    <x v="0"/>
    <x v="0"/>
    <s v="USD"/>
    <n v="1372136400"/>
    <x v="2231"/>
    <b v="0"/>
    <n v="1113"/>
    <b v="1"/>
    <s v="games/tabletop games"/>
    <n v="12.121296000000001"/>
    <n v="27.226630727762803"/>
    <x v="6"/>
    <x v="32"/>
  </r>
  <r>
    <n v="2232"/>
    <s v="Backstory Cards"/>
    <s v="Backstory Cards help you and your friends create vibrant backstories for roleplaying games, no matter the system or genre."/>
    <x v="10"/>
    <n v="24790"/>
    <x v="0"/>
    <x v="0"/>
    <s v="USD"/>
    <n v="1405738800"/>
    <x v="2232"/>
    <b v="0"/>
    <n v="988"/>
    <b v="1"/>
    <s v="games/tabletop games"/>
    <n v="4.9580000000000002"/>
    <n v="25.091093117408906"/>
    <x v="6"/>
    <x v="32"/>
  </r>
  <r>
    <n v="2233"/>
    <s v="Cadaver - A Card Game For Aspiring Necromancers"/>
    <s v="Cadaver is a lighthearted game of friendly necromancy! Players compete to resurrect as many bodies as possible!"/>
    <x v="30"/>
    <n v="8301"/>
    <x v="0"/>
    <x v="1"/>
    <s v="GBP"/>
    <n v="1450051200"/>
    <x v="2233"/>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x v="213"/>
    <n v="1165"/>
    <x v="0"/>
    <x v="0"/>
    <s v="USD"/>
    <n v="1483645647"/>
    <x v="2234"/>
    <b v="0"/>
    <n v="28"/>
    <b v="1"/>
    <s v="games/tabletop games"/>
    <n v="11.65"/>
    <n v="41.607142857142854"/>
    <x v="6"/>
    <x v="32"/>
  </r>
  <r>
    <n v="2235"/>
    <s v="Miniature Scenery Terrain for Tabletop gaming and Wargames"/>
    <s v="An amazing set of sceneries to create unique atmospheres for your tabletop gaming."/>
    <x v="93"/>
    <n v="19931"/>
    <x v="0"/>
    <x v="5"/>
    <s v="CAD"/>
    <n v="1427585511"/>
    <x v="2235"/>
    <b v="0"/>
    <n v="147"/>
    <b v="1"/>
    <s v="games/tabletop games"/>
    <n v="1.5331538461538461"/>
    <n v="135.58503401360545"/>
    <x v="6"/>
    <x v="32"/>
  </r>
  <r>
    <n v="2236"/>
    <s v="Alienation - an intergalactic card drafting game"/>
    <s v="Assume the role of an intergalactic real-estate agent attempting to satisfy various creature clientele!"/>
    <x v="70"/>
    <n v="15039"/>
    <x v="0"/>
    <x v="0"/>
    <s v="USD"/>
    <n v="1454338123"/>
    <x v="2236"/>
    <b v="0"/>
    <n v="680"/>
    <b v="1"/>
    <s v="games/tabletop games"/>
    <n v="5.3710714285714287"/>
    <n v="22.116176470588236"/>
    <x v="6"/>
    <x v="32"/>
  </r>
  <r>
    <n v="2237"/>
    <s v="Monster Mansion"/>
    <s v="A real-time cooperative adventure for 2-8 players. Defeat legendary monsters to earn gold and escape before the time RUNS OUT!"/>
    <x v="102"/>
    <n v="63527"/>
    <x v="0"/>
    <x v="0"/>
    <s v="USD"/>
    <n v="1415779140"/>
    <x v="2237"/>
    <b v="0"/>
    <n v="983"/>
    <b v="1"/>
    <s v="games/tabletop games"/>
    <n v="3.5292777777777777"/>
    <n v="64.625635808748726"/>
    <x v="6"/>
    <x v="32"/>
  </r>
  <r>
    <n v="2238"/>
    <s v="28mm Fantasy Miniature range Feral Orcs!"/>
    <s v="28mm Fantasy Miniature Range in leadfree white metal: Orcs, wolves and more."/>
    <x v="23"/>
    <n v="5496"/>
    <x v="0"/>
    <x v="12"/>
    <s v="EUR"/>
    <n v="1489157716"/>
    <x v="2238"/>
    <b v="0"/>
    <n v="79"/>
    <b v="1"/>
    <s v="games/tabletop games"/>
    <n v="1.3740000000000001"/>
    <n v="69.569620253164558"/>
    <x v="6"/>
    <x v="32"/>
  </r>
  <r>
    <n v="2239"/>
    <s v="Pro Tabletop Gaming Audio Collection"/>
    <s v="Next stretch goal unlocks at $33,000 and/or 500 backers unlocks 2 bonus stretch goals."/>
    <x v="31"/>
    <n v="32006.67"/>
    <x v="0"/>
    <x v="0"/>
    <s v="USD"/>
    <n v="1385870520"/>
    <x v="2239"/>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x v="10"/>
    <n v="13534"/>
    <x v="0"/>
    <x v="0"/>
    <s v="USD"/>
    <n v="1461354544"/>
    <x v="2240"/>
    <b v="0"/>
    <n v="96"/>
    <b v="1"/>
    <s v="games/tabletop games"/>
    <n v="2.7067999999999999"/>
    <n v="140.97916666666666"/>
    <x v="6"/>
    <x v="32"/>
  </r>
  <r>
    <n v="2241"/>
    <s v="Savage Worlds Zombie Squad"/>
    <s v="You are Ex- Military criminals sent on suicide missions on the edge of space. Science Fiction Tabletop RPG using Savage Worlds"/>
    <x v="28"/>
    <n v="8064"/>
    <x v="0"/>
    <x v="1"/>
    <s v="GBP"/>
    <n v="1488484300"/>
    <x v="2241"/>
    <b v="0"/>
    <n v="163"/>
    <b v="1"/>
    <s v="games/tabletop games"/>
    <n v="8.0640000000000001"/>
    <n v="49.472392638036808"/>
    <x v="6"/>
    <x v="32"/>
  </r>
  <r>
    <n v="2242"/>
    <s v="The Princess Bride Playing Cards from USPCC"/>
    <s v="Inconceivable! An amazing new illustrative deck based on The Princess Bride movie."/>
    <x v="3"/>
    <n v="136009.76"/>
    <x v="0"/>
    <x v="0"/>
    <s v="USD"/>
    <n v="1385521320"/>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x v="332"/>
    <n v="9302.5"/>
    <x v="0"/>
    <x v="0"/>
    <s v="USD"/>
    <n v="1489374000"/>
    <x v="2243"/>
    <b v="0"/>
    <n v="2035"/>
    <b v="1"/>
    <s v="games/tabletop games"/>
    <n v="9302.5"/>
    <n v="4.5712530712530715"/>
    <x v="6"/>
    <x v="32"/>
  </r>
  <r>
    <n v="2244"/>
    <s v="Warbands of the Cold North III"/>
    <s v="Finely sculpted 28mm Classic Fantasy metal and resin miniatures perfectly themed for use as a warband or adventuring party."/>
    <x v="10"/>
    <n v="18851"/>
    <x v="0"/>
    <x v="0"/>
    <s v="USD"/>
    <n v="1476649800"/>
    <x v="2244"/>
    <b v="0"/>
    <n v="290"/>
    <b v="1"/>
    <s v="games/tabletop games"/>
    <n v="3.7702"/>
    <n v="65.00344827586207"/>
    <x v="6"/>
    <x v="32"/>
  </r>
  <r>
    <n v="2245"/>
    <s v="TimeWatch: GUMSHOE Investigative Time Travel RPG"/>
    <s v="You've got a time machine, high-powered weapons and a whole lot of history to save. Welcome to TimeWatch!"/>
    <x v="23"/>
    <n v="105881"/>
    <x v="0"/>
    <x v="0"/>
    <s v="USD"/>
    <n v="1393005600"/>
    <x v="2245"/>
    <b v="0"/>
    <n v="1980"/>
    <b v="1"/>
    <s v="games/tabletop games"/>
    <n v="26.47025"/>
    <n v="53.475252525252522"/>
    <x v="6"/>
    <x v="32"/>
  </r>
  <r>
    <n v="2246"/>
    <s v="The BESPOKE GEEK: Cosplay for Everyday"/>
    <s v="The BESPOKE GEEK is a brand new clothing company from Bletchley, England producing handmade and individual hoodies for geeks."/>
    <x v="30"/>
    <n v="2503"/>
    <x v="0"/>
    <x v="1"/>
    <s v="GBP"/>
    <n v="1441393210"/>
    <x v="2246"/>
    <b v="0"/>
    <n v="57"/>
    <b v="1"/>
    <s v="games/tabletop games"/>
    <n v="1.0012000000000001"/>
    <n v="43.912280701754383"/>
    <x v="6"/>
    <x v="32"/>
  </r>
  <r>
    <n v="2247"/>
    <s v="Foragers"/>
    <s v="Take on the role of an ancient forager in this fun strategy game from the designer of Biblios."/>
    <x v="17"/>
    <n v="19324"/>
    <x v="0"/>
    <x v="0"/>
    <s v="USD"/>
    <n v="1438185565"/>
    <x v="2247"/>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x v="39"/>
    <n v="7505"/>
    <x v="0"/>
    <x v="1"/>
    <s v="GBP"/>
    <n v="1481749278"/>
    <x v="2248"/>
    <b v="0"/>
    <n v="128"/>
    <b v="1"/>
    <s v="games/tabletop games"/>
    <n v="1.0721428571428571"/>
    <n v="58.6328125"/>
    <x v="6"/>
    <x v="32"/>
  </r>
  <r>
    <n v="2249"/>
    <s v="Centurion: Legionaries of Rome"/>
    <s v="March with the legions against the enemies of Rome in this role-playing game of military adventures."/>
    <x v="8"/>
    <n v="5907"/>
    <x v="0"/>
    <x v="0"/>
    <s v="USD"/>
    <n v="1364917965"/>
    <x v="2249"/>
    <b v="0"/>
    <n v="180"/>
    <b v="1"/>
    <s v="games/tabletop games"/>
    <n v="1.6877142857142857"/>
    <n v="32.81666666666667"/>
    <x v="6"/>
    <x v="32"/>
  </r>
  <r>
    <n v="2250"/>
    <s v="The Game Anywhere Table"/>
    <s v="A customizable gaming table, for the best gaming experience, portable, storable and lightweight, that can be taken anywhere"/>
    <x v="31"/>
    <n v="243778"/>
    <x v="0"/>
    <x v="0"/>
    <s v="USD"/>
    <n v="1480727273"/>
    <x v="2250"/>
    <b v="0"/>
    <n v="571"/>
    <b v="1"/>
    <s v="games/tabletop games"/>
    <n v="9.7511200000000002"/>
    <n v="426.93169877408059"/>
    <x v="6"/>
    <x v="32"/>
  </r>
  <r>
    <n v="2251"/>
    <s v="Werewolf: Full Moon Expansion"/>
    <s v="A great game full of lying, scheming, and werewolves.  Now with additional characters to add even more mayhem!"/>
    <x v="0"/>
    <n v="11428.19"/>
    <x v="0"/>
    <x v="0"/>
    <s v="USD"/>
    <n v="1408177077"/>
    <x v="2251"/>
    <b v="0"/>
    <n v="480"/>
    <b v="1"/>
    <s v="games/tabletop games"/>
    <n v="1.3444929411764706"/>
    <n v="23.808729166666669"/>
    <x v="6"/>
    <x v="32"/>
  </r>
  <r>
    <n v="2252"/>
    <s v="Punkapocalyptic - Black Blood Children Band"/>
    <s v="A new faction for the 30 mm scale wargame, featuring skirmishes between gangs in a pimp and lethal post-apocalyptic world."/>
    <x v="7"/>
    <n v="24505"/>
    <x v="0"/>
    <x v="3"/>
    <s v="EUR"/>
    <n v="1470469938"/>
    <x v="2252"/>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x v="6"/>
    <n v="9015"/>
    <x v="0"/>
    <x v="0"/>
    <s v="USD"/>
    <n v="1447862947"/>
    <x v="2253"/>
    <b v="0"/>
    <n v="84"/>
    <b v="1"/>
    <s v="games/tabletop games"/>
    <n v="1.1268750000000001"/>
    <n v="107.32142857142857"/>
    <x v="6"/>
    <x v="32"/>
  </r>
  <r>
    <n v="2254"/>
    <s v="Green Couch Games Limited: FrogFlip!"/>
    <s v="A dexterity microgame by father/daughter team, Jason and Claire Kotarski. Make 100 project."/>
    <x v="2"/>
    <n v="2299"/>
    <x v="0"/>
    <x v="0"/>
    <s v="USD"/>
    <n v="1485271968"/>
    <x v="2254"/>
    <b v="0"/>
    <n v="197"/>
    <b v="1"/>
    <s v="games/tabletop games"/>
    <n v="4.5979999999999999"/>
    <n v="11.67005076142132"/>
    <x v="6"/>
    <x v="32"/>
  </r>
  <r>
    <n v="2255"/>
    <s v="Jumbo Jets - Jet Set Expansion Set #2"/>
    <s v="This is the second set of 5 expansions for our route-building game, Jet Set!"/>
    <x v="333"/>
    <n v="11323"/>
    <x v="0"/>
    <x v="0"/>
    <s v="USD"/>
    <n v="1462661451"/>
    <x v="2255"/>
    <b v="0"/>
    <n v="271"/>
    <b v="1"/>
    <s v="games/tabletop games"/>
    <n v="2.8665822784810127"/>
    <n v="41.782287822878232"/>
    <x v="6"/>
    <x v="32"/>
  </r>
  <r>
    <n v="2256"/>
    <s v="Bitcoin Empire"/>
    <s v="Build your crypto-currency empire and sabotage your opponents. A deck building, card game. 2-4 players. 15 minutes."/>
    <x v="334"/>
    <n v="1069"/>
    <x v="0"/>
    <x v="1"/>
    <s v="GBP"/>
    <n v="1479811846"/>
    <x v="225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x v="30"/>
    <n v="15903.5"/>
    <x v="0"/>
    <x v="1"/>
    <s v="GBP"/>
    <n v="1466377200"/>
    <x v="2257"/>
    <b v="0"/>
    <n v="169"/>
    <b v="1"/>
    <s v="games/tabletop games"/>
    <n v="6.3613999999999997"/>
    <n v="94.103550295857985"/>
    <x v="6"/>
    <x v="32"/>
  </r>
  <r>
    <n v="2258"/>
    <s v="A Sundered World"/>
    <s v="A Dungeon World campaign setting that takes place after the end of the worlds."/>
    <x v="41"/>
    <n v="3223"/>
    <x v="0"/>
    <x v="0"/>
    <s v="USD"/>
    <n v="1434045687"/>
    <x v="2258"/>
    <b v="0"/>
    <n v="205"/>
    <b v="1"/>
    <s v="games/tabletop games"/>
    <n v="1.4650000000000001"/>
    <n v="15.721951219512196"/>
    <x v="6"/>
    <x v="32"/>
  </r>
  <r>
    <n v="2259"/>
    <s v="The Second Breakfast"/>
    <s v="More Halfmen, more goats, more guns, and most of all some neat buildings and structures for the little fellas to hang out in!"/>
    <x v="28"/>
    <n v="18671"/>
    <x v="0"/>
    <x v="1"/>
    <s v="GBP"/>
    <n v="1481224736"/>
    <x v="2259"/>
    <b v="0"/>
    <n v="206"/>
    <b v="1"/>
    <s v="games/tabletop games"/>
    <n v="18.670999999999999"/>
    <n v="90.635922330097088"/>
    <x v="6"/>
    <x v="32"/>
  </r>
  <r>
    <n v="2260"/>
    <s v="Cryptex Dice Vault"/>
    <s v="A fine wood cryptex dice vault to store your favorite dice. Designed to hold a standard set of 7 polyhedrals for your favorite RPG."/>
    <x v="30"/>
    <n v="8173"/>
    <x v="0"/>
    <x v="0"/>
    <s v="USD"/>
    <n v="1395876250"/>
    <x v="226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x v="28"/>
    <n v="7795"/>
    <x v="0"/>
    <x v="2"/>
    <s v="AUD"/>
    <n v="1487093020"/>
    <x v="2261"/>
    <b v="0"/>
    <n v="210"/>
    <b v="1"/>
    <s v="games/tabletop games"/>
    <n v="7.7949999999999999"/>
    <n v="37.11904761904762"/>
    <x v="6"/>
    <x v="32"/>
  </r>
  <r>
    <n v="2262"/>
    <s v="Riders: A Game About Cheating Doomsday"/>
    <s v="An RPG about mortal servants of the Horsemen of the Apocalypse deciding to not end the world."/>
    <x v="126"/>
    <n v="5087"/>
    <x v="0"/>
    <x v="0"/>
    <s v="USD"/>
    <n v="1416268800"/>
    <x v="2262"/>
    <b v="0"/>
    <n v="181"/>
    <b v="1"/>
    <s v="games/tabletop games"/>
    <n v="1.5415151515151515"/>
    <n v="28.104972375690608"/>
    <x v="6"/>
    <x v="32"/>
  </r>
  <r>
    <n v="2263"/>
    <s v="Corvus Corax Miniatures - Outcasts"/>
    <s v="These are degenerated men who have, since birth, suffered the effect of mutation and turned into something wicked!"/>
    <x v="51"/>
    <n v="8666"/>
    <x v="0"/>
    <x v="11"/>
    <s v="SEK"/>
    <n v="1422734313"/>
    <x v="226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x v="12"/>
    <n v="10802"/>
    <x v="0"/>
    <x v="0"/>
    <s v="USD"/>
    <n v="1463972400"/>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x v="48"/>
    <n v="597"/>
    <x v="0"/>
    <x v="1"/>
    <s v="GBP"/>
    <n v="1479846507"/>
    <x v="2265"/>
    <b v="0"/>
    <n v="17"/>
    <b v="1"/>
    <s v="games/tabletop games"/>
    <n v="2.9849999999999999"/>
    <n v="35.117647058823529"/>
    <x v="6"/>
    <x v="32"/>
  </r>
  <r>
    <n v="2266"/>
    <s v="GOAT LORDS."/>
    <s v="Want to be LORD OF THE GOATS? Start building your herd using thievery, magic, bombs and mostly goats."/>
    <x v="15"/>
    <n v="4804"/>
    <x v="0"/>
    <x v="0"/>
    <s v="USD"/>
    <n v="1461722400"/>
    <x v="2266"/>
    <b v="0"/>
    <n v="194"/>
    <b v="1"/>
    <s v="games/tabletop games"/>
    <n v="3.2026666666666666"/>
    <n v="24.762886597938145"/>
    <x v="6"/>
    <x v="32"/>
  </r>
  <r>
    <n v="2267"/>
    <s v="Stones Dungeon Tiles"/>
    <s v="Highly-detailed 2x2&quot; dungeon tiles made of a durable polymer-plastic &amp; VERY affordable cost. Perfect for tabletop &amp; role-playing games."/>
    <x v="22"/>
    <n v="76105"/>
    <x v="0"/>
    <x v="0"/>
    <s v="USD"/>
    <n v="1419123600"/>
    <x v="2267"/>
    <b v="0"/>
    <n v="404"/>
    <b v="1"/>
    <s v="games/tabletop games"/>
    <n v="3.80525"/>
    <n v="188.37871287128712"/>
    <x v="6"/>
    <x v="32"/>
  </r>
  <r>
    <n v="2268"/>
    <s v="Chardonnay Go"/>
    <s v="Chardonnay Go, the viral video with 23 million views, is now a hilarious board game for wine lovers, moms and other shameless people."/>
    <x v="89"/>
    <n v="28728"/>
    <x v="0"/>
    <x v="0"/>
    <s v="USD"/>
    <n v="1489283915"/>
    <x v="2268"/>
    <b v="0"/>
    <n v="194"/>
    <b v="1"/>
    <s v="games/tabletop games"/>
    <n v="1.026"/>
    <n v="148.08247422680412"/>
    <x v="6"/>
    <x v="32"/>
  </r>
  <r>
    <n v="2269"/>
    <s v="Treasure Decks for 5th Edition - Only $12!"/>
    <s v="Add exciting loot drops to your CR 1-4, 5-8, 9-12, 13-16, and 17-20 encounters! Each deck has over 200 possible outcomes!"/>
    <x v="30"/>
    <n v="45041"/>
    <x v="0"/>
    <x v="0"/>
    <s v="USD"/>
    <n v="1488862800"/>
    <x v="2269"/>
    <b v="0"/>
    <n v="902"/>
    <b v="1"/>
    <s v="games/tabletop games"/>
    <n v="18.016400000000001"/>
    <n v="49.934589800443462"/>
    <x v="6"/>
    <x v="32"/>
  </r>
  <r>
    <n v="2270"/>
    <s v="MCG Premium Sleeves &amp; Accessories"/>
    <s v="MCG Premium Sleeves offer excellent protection for your cards. This line is about to be expanded with new sleeves sizes!"/>
    <x v="31"/>
    <n v="180062"/>
    <x v="0"/>
    <x v="0"/>
    <s v="USD"/>
    <n v="1484085540"/>
    <x v="2270"/>
    <b v="0"/>
    <n v="1670"/>
    <b v="1"/>
    <s v="games/tabletop games"/>
    <n v="7.2024800000000004"/>
    <n v="107.82155688622754"/>
    <x v="6"/>
    <x v="32"/>
  </r>
  <r>
    <n v="2271"/>
    <s v="Man vs Meeple Season One Kickstarter"/>
    <s v="Man vs Meeple is the show where we talk about all things board game related. Help us make the very most of our channel for you."/>
    <x v="22"/>
    <n v="56618"/>
    <x v="0"/>
    <x v="0"/>
    <s v="USD"/>
    <n v="1481328004"/>
    <x v="2271"/>
    <b v="0"/>
    <n v="1328"/>
    <b v="1"/>
    <s v="games/tabletop games"/>
    <n v="2.8309000000000002"/>
    <n v="42.63403614457831"/>
    <x v="6"/>
    <x v="32"/>
  </r>
  <r>
    <n v="2272"/>
    <s v="Pick the Lock"/>
    <s v="Pick the Lock is a game of chance and strategy. Attempt to obtain priceless treasures and outwit the other players."/>
    <x v="28"/>
    <n v="13566"/>
    <x v="0"/>
    <x v="0"/>
    <s v="USD"/>
    <n v="1449506836"/>
    <x v="2272"/>
    <b v="0"/>
    <n v="944"/>
    <b v="1"/>
    <s v="games/tabletop games"/>
    <n v="13.566000000000001"/>
    <n v="14.370762711864407"/>
    <x v="6"/>
    <x v="32"/>
  </r>
  <r>
    <n v="2273"/>
    <s v="Get Adler! Premium Edition"/>
    <s v="London, 1937. Top-Secret docs are missing. So, too, is Agent Adler! Intelligence has 7 hrs to find him. Deduction, Deception &amp; Action!"/>
    <x v="30"/>
    <n v="5509"/>
    <x v="0"/>
    <x v="5"/>
    <s v="CAD"/>
    <n v="1489320642"/>
    <x v="2273"/>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x v="30"/>
    <n v="2990"/>
    <x v="0"/>
    <x v="0"/>
    <s v="USD"/>
    <n v="1393156857"/>
    <x v="2274"/>
    <b v="0"/>
    <n v="99"/>
    <b v="1"/>
    <s v="games/tabletop games"/>
    <n v="1.196"/>
    <n v="30.202020202020201"/>
    <x v="6"/>
    <x v="32"/>
  </r>
  <r>
    <n v="2275"/>
    <s v="Samurai Dwarves (Korobokuru)"/>
    <s v="The aim of this project is to extend our existing Samurai Dwarf range from 6 to 9. The new sculpts will be done by Bob Olley."/>
    <x v="81"/>
    <n v="2650.5"/>
    <x v="0"/>
    <x v="1"/>
    <s v="GBP"/>
    <n v="1419259679"/>
    <x v="2275"/>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x v="335"/>
    <n v="4856"/>
    <x v="0"/>
    <x v="0"/>
    <s v="USD"/>
    <n v="1388936289"/>
    <x v="2276"/>
    <b v="0"/>
    <n v="75"/>
    <b v="1"/>
    <s v="games/tabletop games"/>
    <n v="1.0581826105905425"/>
    <n v="64.74666666666667"/>
    <x v="6"/>
    <x v="32"/>
  </r>
  <r>
    <n v="2277"/>
    <s v="Police Precinct"/>
    <s v="Police Precinct is a cooperative game where the players take on the roles as police officers, with different areas of expertise."/>
    <x v="0"/>
    <n v="11992"/>
    <x v="0"/>
    <x v="0"/>
    <s v="USD"/>
    <n v="1330359423"/>
    <x v="2277"/>
    <b v="0"/>
    <n v="207"/>
    <b v="1"/>
    <s v="games/tabletop games"/>
    <n v="1.4108235294117648"/>
    <n v="57.932367149758456"/>
    <x v="6"/>
    <x v="32"/>
  </r>
  <r>
    <n v="2278"/>
    <s v="Eternity Dice - Regular and D6 Charms Edition"/>
    <s v="Dice forged from stone one by one entirely by hand for demanding Gamers and Collectors."/>
    <x v="13"/>
    <n v="5414"/>
    <x v="0"/>
    <x v="13"/>
    <s v="EUR"/>
    <n v="1451861940"/>
    <x v="2278"/>
    <b v="0"/>
    <n v="102"/>
    <b v="1"/>
    <s v="games/tabletop games"/>
    <n v="2.7069999999999999"/>
    <n v="53.078431372549019"/>
    <x v="6"/>
    <x v="32"/>
  </r>
  <r>
    <n v="2279"/>
    <s v="Zombie Apocalypse Geocaching"/>
    <s v="The Zombie Apocalypse has begun! Fortunately, YOU have your priorities straight. What could be more important than Geocaching?"/>
    <x v="28"/>
    <n v="1538"/>
    <x v="0"/>
    <x v="0"/>
    <s v="USD"/>
    <n v="1423022400"/>
    <x v="2279"/>
    <b v="0"/>
    <n v="32"/>
    <b v="1"/>
    <s v="games/tabletop games"/>
    <n v="1.538"/>
    <n v="48.0625"/>
    <x v="6"/>
    <x v="32"/>
  </r>
  <r>
    <n v="2280"/>
    <s v="Song of Blades: Hammer and Forge"/>
    <s v="A range of highly detailed 28mm fantasy miniatures and supporting gaming rules by Andrea Sfiligoi, creator of Song of Blades and Heroes"/>
    <x v="336"/>
    <n v="39550.5"/>
    <x v="0"/>
    <x v="0"/>
    <s v="USD"/>
    <n v="1442501991"/>
    <x v="2280"/>
    <b v="0"/>
    <n v="480"/>
    <b v="1"/>
    <s v="games/tabletop games"/>
    <n v="4.0357653061224488"/>
    <n v="82.396874999999994"/>
    <x v="6"/>
    <x v="32"/>
  </r>
  <r>
    <n v="2281"/>
    <s v="Lewis Robertson Band EP!"/>
    <s v="I am trying to get a new band off the ground, and in order to be taken seriously and get gigs, we need some killer recordings!"/>
    <x v="43"/>
    <n v="555"/>
    <x v="0"/>
    <x v="0"/>
    <s v="USD"/>
    <n v="1311576600"/>
    <x v="2281"/>
    <b v="0"/>
    <n v="11"/>
    <b v="1"/>
    <s v="music/rock"/>
    <n v="1.85"/>
    <n v="50.454545454545453"/>
    <x v="4"/>
    <x v="11"/>
  </r>
  <r>
    <n v="2282"/>
    <s v="Sage King's Debut Album"/>
    <s v="Sage King is recording his debut album and wants YOU to be a part of the creation process"/>
    <x v="47"/>
    <n v="1390"/>
    <x v="0"/>
    <x v="0"/>
    <s v="USD"/>
    <n v="1452744686"/>
    <x v="2282"/>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x v="9"/>
    <n v="3025.66"/>
    <x v="0"/>
    <x v="0"/>
    <s v="USD"/>
    <n v="1336528804"/>
    <x v="2283"/>
    <b v="0"/>
    <n v="48"/>
    <b v="1"/>
    <s v="music/rock"/>
    <n v="1.0085533333333332"/>
    <n v="63.03458333333333"/>
    <x v="4"/>
    <x v="11"/>
  </r>
  <r>
    <n v="2284"/>
    <s v="Make a record, write a song, take the Vinyl Skyway. "/>
    <s v="The Vinyl Skyway reunite to make a third album. "/>
    <x v="12"/>
    <n v="6373.27"/>
    <x v="0"/>
    <x v="0"/>
    <s v="USD"/>
    <n v="1299902400"/>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x v="9"/>
    <n v="3641"/>
    <x v="0"/>
    <x v="0"/>
    <s v="USD"/>
    <n v="1340944043"/>
    <x v="2285"/>
    <b v="0"/>
    <n v="79"/>
    <b v="1"/>
    <s v="music/rock"/>
    <n v="1.2136666666666667"/>
    <n v="46.088607594936711"/>
    <x v="4"/>
    <x v="11"/>
  </r>
  <r>
    <n v="2286"/>
    <s v="Arson In The Suburbs"/>
    <s v="Arson In The Suburbs is ready to release its FIRST three song E.P. and looking to raise funds to get back in the studio! RnFnR!"/>
    <x v="15"/>
    <n v="1501"/>
    <x v="0"/>
    <x v="0"/>
    <s v="USD"/>
    <n v="1378439940"/>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x v="37"/>
    <n v="5398.99"/>
    <x v="0"/>
    <x v="0"/>
    <s v="USD"/>
    <n v="1403539260"/>
    <x v="2287"/>
    <b v="0"/>
    <n v="106"/>
    <b v="1"/>
    <s v="music/rock"/>
    <n v="1.1997755555555556"/>
    <n v="50.9338679245283"/>
    <x v="4"/>
    <x v="11"/>
  </r>
  <r>
    <n v="2288"/>
    <s v="Press Michael Zucker's 2012 album Technocracy on VINYL!"/>
    <s v="Technocracy will be released on digital media on June 26th, but we all know analog is king!  Help us press this album on vinyl!"/>
    <x v="28"/>
    <n v="1001"/>
    <x v="0"/>
    <x v="0"/>
    <s v="USD"/>
    <n v="1340733600"/>
    <x v="2288"/>
    <b v="0"/>
    <n v="25"/>
    <b v="1"/>
    <s v="music/rock"/>
    <n v="1.0009999999999999"/>
    <n v="40.04"/>
    <x v="4"/>
    <x v="11"/>
  </r>
  <r>
    <n v="2289"/>
    <s v="Blind Man Deaf Boy Tour!"/>
    <s v="Blind Man Deaf Boy is a Folk Punk band from Denver, we need money to get ourselves a van and take it on tour around the west coast."/>
    <x v="15"/>
    <n v="1611"/>
    <x v="0"/>
    <x v="0"/>
    <s v="USD"/>
    <n v="1386372120"/>
    <x v="2289"/>
    <b v="0"/>
    <n v="25"/>
    <b v="1"/>
    <s v="music/rock"/>
    <n v="1.0740000000000001"/>
    <n v="64.44"/>
    <x v="4"/>
    <x v="11"/>
  </r>
  <r>
    <n v="2290"/>
    <s v="American Standard Needs to Release Their Debut EP"/>
    <s v="American Standard needs your help pressing their debut EP. Be involved in the artistic process and receive swag in return!"/>
    <x v="15"/>
    <n v="1561"/>
    <x v="0"/>
    <x v="0"/>
    <s v="USD"/>
    <n v="1259686800"/>
    <x v="2290"/>
    <b v="0"/>
    <n v="29"/>
    <b v="1"/>
    <s v="music/rock"/>
    <n v="1.0406666666666666"/>
    <n v="53.827586206896555"/>
    <x v="4"/>
    <x v="11"/>
  </r>
  <r>
    <n v="2291"/>
    <s v="Create thatwasthen's new album with them!"/>
    <s v="So we've recorded a 5-song EP with a 2-time Grammy winner, but we need to raise the  $$$ to mix, master and press it to CD and vinyl!"/>
    <x v="30"/>
    <n v="4320"/>
    <x v="0"/>
    <x v="0"/>
    <s v="USD"/>
    <n v="1335153600"/>
    <x v="2291"/>
    <b v="0"/>
    <n v="43"/>
    <b v="1"/>
    <s v="music/rock"/>
    <n v="1.728"/>
    <n v="100.46511627906976"/>
    <x v="4"/>
    <x v="11"/>
  </r>
  <r>
    <n v="2292"/>
    <s v="BE A PART OF HISTORY!"/>
    <s v="Aiding Contra in the telling of the &quot;Blue Planet Chronicles&quot;, a concept about the history of our beautiful home; Planet Earth!"/>
    <x v="13"/>
    <n v="2145.0100000000002"/>
    <x v="0"/>
    <x v="0"/>
    <s v="USD"/>
    <n v="1334767476"/>
    <x v="2292"/>
    <b v="0"/>
    <n v="46"/>
    <b v="1"/>
    <s v="music/rock"/>
    <n v="1.072505"/>
    <n v="46.630652173913049"/>
    <x v="4"/>
    <x v="11"/>
  </r>
  <r>
    <n v="2293"/>
    <s v="&quot;Hurt N' Wrong&quot; New Album Fundraiser!"/>
    <s v="Donate here to be a part of the upcoming album. Every little bit helps!"/>
    <x v="16"/>
    <n v="920"/>
    <x v="0"/>
    <x v="0"/>
    <s v="USD"/>
    <n v="1348545540"/>
    <x v="2293"/>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x v="10"/>
    <n v="7304.04"/>
    <x v="0"/>
    <x v="0"/>
    <s v="USD"/>
    <n v="1358702480"/>
    <x v="2294"/>
    <b v="0"/>
    <n v="112"/>
    <b v="1"/>
    <s v="music/rock"/>
    <n v="1.4608079999999999"/>
    <n v="65.214642857142863"/>
    <x v="4"/>
    <x v="11"/>
  </r>
  <r>
    <n v="2295"/>
    <s v="SHADOWRAPTR: The Second Coming. (Sophomore LP)"/>
    <s v="The second full length album by SHADOWRAPTR is nearly complete. We just need a little boost to get us there. Think of the children."/>
    <x v="38"/>
    <n v="1503"/>
    <x v="0"/>
    <x v="0"/>
    <s v="USD"/>
    <n v="1359240856"/>
    <x v="2295"/>
    <b v="0"/>
    <n v="34"/>
    <b v="1"/>
    <s v="music/rock"/>
    <n v="1.2524999999999999"/>
    <n v="44.205882352941174"/>
    <x v="4"/>
    <x v="11"/>
  </r>
  <r>
    <n v="2296"/>
    <s v="HAMELL ON TRIAL IS RECORDING AN ALBUM"/>
    <s v="Ed Hamell AKA Hamell on Trial is recording an album titled The Happiest Man in the World. He needs your help."/>
    <x v="39"/>
    <n v="10435"/>
    <x v="0"/>
    <x v="0"/>
    <s v="USD"/>
    <n v="1330018426"/>
    <x v="2296"/>
    <b v="0"/>
    <n v="145"/>
    <b v="1"/>
    <s v="music/rock"/>
    <n v="1.4907142857142857"/>
    <n v="71.965517241379317"/>
    <x v="4"/>
    <x v="11"/>
  </r>
  <r>
    <n v="2297"/>
    <s v="Company Company: Debut EP"/>
    <s v="New Jersey Alternative Rock band COCO needs YOUR help self-releasing debut EP!"/>
    <x v="28"/>
    <n v="1006"/>
    <x v="0"/>
    <x v="0"/>
    <s v="USD"/>
    <n v="1331697540"/>
    <x v="2297"/>
    <b v="0"/>
    <n v="19"/>
    <b v="1"/>
    <s v="music/rock"/>
    <n v="1.006"/>
    <n v="52.94736842105263"/>
    <x v="4"/>
    <x v="11"/>
  </r>
  <r>
    <n v="2298"/>
    <s v="Jonny Gray: First Full Length Album"/>
    <s v="My name is Jonny Gray, and my friends and I are working together to raise funds for my debut album"/>
    <x v="11"/>
    <n v="31522"/>
    <x v="0"/>
    <x v="0"/>
    <s v="USD"/>
    <n v="1395861033"/>
    <x v="2298"/>
    <b v="0"/>
    <n v="288"/>
    <b v="1"/>
    <s v="music/rock"/>
    <n v="1.0507333333333333"/>
    <n v="109.45138888888889"/>
    <x v="4"/>
    <x v="11"/>
  </r>
  <r>
    <n v="2299"/>
    <s v="HELP FLY RADIO FINISH THEIR FULL LENGTH ALBUM!"/>
    <s v="Fly Radio has finished tracking their album now all that is left is the mixing/mastering and duplication!"/>
    <x v="43"/>
    <n v="1050.5"/>
    <x v="0"/>
    <x v="0"/>
    <s v="USD"/>
    <n v="1296953209"/>
    <x v="2299"/>
    <b v="0"/>
    <n v="14"/>
    <b v="1"/>
    <s v="music/rock"/>
    <n v="3.5016666666666665"/>
    <n v="75.035714285714292"/>
    <x v="4"/>
    <x v="11"/>
  </r>
  <r>
    <n v="2300"/>
    <s v="Keep The Prison Van Rolling"/>
    <s v="Big Fiction leaves for tour on 6/27 but the Prison Van needs some work!  New brakes, transmission repair, tires... it needs a bit."/>
    <x v="134"/>
    <n v="810"/>
    <x v="0"/>
    <x v="0"/>
    <s v="USD"/>
    <n v="1340904416"/>
    <x v="2300"/>
    <b v="0"/>
    <n v="7"/>
    <b v="1"/>
    <s v="music/rock"/>
    <n v="1.0125"/>
    <n v="115.71428571428571"/>
    <x v="4"/>
    <x v="11"/>
  </r>
  <r>
    <n v="2301"/>
    <s v="Time Crash"/>
    <s v="We are America's first trock band, and we're ready to bring you our first album!"/>
    <x v="10"/>
    <n v="6680.22"/>
    <x v="0"/>
    <x v="0"/>
    <s v="USD"/>
    <n v="1371785496"/>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x v="98"/>
    <n v="3925"/>
    <x v="0"/>
    <x v="0"/>
    <s v="USD"/>
    <n v="1388473200"/>
    <x v="2302"/>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x v="337"/>
    <n v="7053.61"/>
    <x v="0"/>
    <x v="0"/>
    <s v="USD"/>
    <n v="1323747596"/>
    <x v="2303"/>
    <b v="1"/>
    <n v="103"/>
    <b v="1"/>
    <s v="music/indie rock"/>
    <n v="1.0935829457364341"/>
    <n v="68.481650485436887"/>
    <x v="4"/>
    <x v="14"/>
  </r>
  <r>
    <n v="2304"/>
    <s v="Anna Ash â˜† Recording Project â˜† 2011         â™˜"/>
    <s v="This winter and springtime we will be recording a new full-length album with big voices, big fireworks and mega soul.  "/>
    <x v="12"/>
    <n v="6042.02"/>
    <x v="0"/>
    <x v="0"/>
    <s v="USD"/>
    <n v="1293857940"/>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x v="102"/>
    <n v="18221"/>
    <x v="0"/>
    <x v="0"/>
    <s v="USD"/>
    <n v="1407520800"/>
    <x v="2305"/>
    <b v="1"/>
    <n v="167"/>
    <b v="1"/>
    <s v="music/indie rock"/>
    <n v="1.0122777777777778"/>
    <n v="109.10778443113773"/>
    <x v="4"/>
    <x v="14"/>
  </r>
  <r>
    <n v="2306"/>
    <s v="Cook Up a Record with Dewveall"/>
    <s v="Indie rockers, Dewveall, are recording new music. Take a seat at the table; let them cook you a meal and sing you some songs."/>
    <x v="8"/>
    <n v="3736.55"/>
    <x v="0"/>
    <x v="0"/>
    <s v="USD"/>
    <n v="1331352129"/>
    <x v="2306"/>
    <b v="1"/>
    <n v="73"/>
    <b v="1"/>
    <s v="music/indie rock"/>
    <n v="1.0675857142857144"/>
    <n v="51.185616438356163"/>
    <x v="4"/>
    <x v="14"/>
  </r>
  <r>
    <n v="2307"/>
    <s v="Bones - The New EP by Matt Phillips"/>
    <s v="Printing, copywriting, and album art for my first record. It's 100% ready to listen we just need some help to get it out there."/>
    <x v="338"/>
    <n v="2095.2600000000002"/>
    <x v="0"/>
    <x v="0"/>
    <s v="USD"/>
    <n v="1336245328"/>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x v="63"/>
    <n v="50653.11"/>
    <x v="0"/>
    <x v="0"/>
    <s v="USD"/>
    <n v="1409274000"/>
    <x v="2308"/>
    <b v="1"/>
    <n v="614"/>
    <b v="1"/>
    <s v="music/indie rock"/>
    <n v="1.0130622"/>
    <n v="82.496921824104234"/>
    <x v="4"/>
    <x v="14"/>
  </r>
  <r>
    <n v="2309"/>
    <s v="// Marny Lion Proudfit /\/\/\ Album Release \\"/>
    <s v="|| HELP MARNY LION PROUDFIT RECORD HER SECOND INDIE FOLK ALBUM THIS MARCH â€“ THE BARN IS WAITING ||"/>
    <x v="12"/>
    <n v="6400.47"/>
    <x v="0"/>
    <x v="0"/>
    <s v="USD"/>
    <n v="1362872537"/>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x v="17"/>
    <n v="79335.360000000001"/>
    <x v="0"/>
    <x v="0"/>
    <s v="USD"/>
    <n v="1363889015"/>
    <x v="2310"/>
    <b v="1"/>
    <n v="1224"/>
    <b v="1"/>
    <s v="music/indie rock"/>
    <n v="4.288397837837838"/>
    <n v="64.816470588235291"/>
    <x v="4"/>
    <x v="14"/>
  </r>
  <r>
    <n v="2311"/>
    <s v="Mary Fagan's CD Project!"/>
    <s v="I'm heading back into the studio!  I'm planning to record a CD of original songs and one with some jazz standards."/>
    <x v="7"/>
    <n v="9370"/>
    <x v="0"/>
    <x v="0"/>
    <s v="USD"/>
    <n v="1399421189"/>
    <x v="2311"/>
    <b v="1"/>
    <n v="104"/>
    <b v="1"/>
    <s v="music/indie rock"/>
    <n v="1.0411111111111111"/>
    <n v="90.09615384615384"/>
    <x v="4"/>
    <x v="14"/>
  </r>
  <r>
    <n v="2312"/>
    <s v="DINOWALRUS: 3RD RECORD ON VINYL"/>
    <s v="Help Brooklyn psychedelic synth rockers DINOWALRUS release their 3rd Record, COMPLEXION, on vinyl!"/>
    <x v="9"/>
    <n v="3236"/>
    <x v="0"/>
    <x v="0"/>
    <s v="USD"/>
    <n v="1397862000"/>
    <x v="2312"/>
    <b v="1"/>
    <n v="79"/>
    <b v="1"/>
    <s v="music/indie rock"/>
    <n v="1.0786666666666667"/>
    <n v="40.962025316455694"/>
    <x v="4"/>
    <x v="14"/>
  </r>
  <r>
    <n v="2313"/>
    <s v="A SUNNY DAY IN GLASGOW"/>
    <s v="A Sunny Day in Glasgow are recording a new album and we need your help!"/>
    <x v="10"/>
    <n v="8792.02"/>
    <x v="0"/>
    <x v="0"/>
    <s v="USD"/>
    <n v="1336086026"/>
    <x v="2313"/>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x v="38"/>
    <n v="1883.64"/>
    <x v="0"/>
    <x v="0"/>
    <s v="USD"/>
    <n v="1339074857"/>
    <x v="2314"/>
    <b v="1"/>
    <n v="50"/>
    <b v="1"/>
    <s v="music/indie rock"/>
    <n v="1.5697000000000001"/>
    <n v="37.672800000000002"/>
    <x v="4"/>
    <x v="14"/>
  </r>
  <r>
    <n v="2315"/>
    <s v="RICE Presses Their Debut Album 'Keep Warm' On Vinyl"/>
    <s v="Rice invites you to be a part of the creation of their first album and spread their message of love."/>
    <x v="30"/>
    <n v="2565"/>
    <x v="0"/>
    <x v="0"/>
    <s v="USD"/>
    <n v="1336238743"/>
    <x v="2315"/>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x v="36"/>
    <n v="15606.4"/>
    <x v="0"/>
    <x v="0"/>
    <s v="USD"/>
    <n v="1260383040"/>
    <x v="2316"/>
    <b v="1"/>
    <n v="200"/>
    <b v="1"/>
    <s v="music/indie rock"/>
    <n v="1.0404266666666666"/>
    <n v="78.031999999999996"/>
    <x v="4"/>
    <x v="14"/>
  </r>
  <r>
    <n v="2317"/>
    <s v="ibreatheFUR / He Can Jog split Cassette"/>
    <s v="Snag the first Wolf Interval release by droners ibreatheFUR and He Can Jog. One month to preorder and then they're gone!"/>
    <x v="44"/>
    <n v="416"/>
    <x v="0"/>
    <x v="0"/>
    <s v="USD"/>
    <n v="1266210000"/>
    <x v="2317"/>
    <b v="1"/>
    <n v="22"/>
    <b v="1"/>
    <s v="music/indie rock"/>
    <n v="1.04"/>
    <n v="18.90909090909091"/>
    <x v="4"/>
    <x v="14"/>
  </r>
  <r>
    <n v="2318"/>
    <s v="Songs For Unusual Creatures"/>
    <s v="A book/CD by Michael Hearst featuring songs and factoids that celebrate some of the most bizarre (and under-appreciated) animals that roam the planet!"/>
    <x v="10"/>
    <n v="6053"/>
    <x v="0"/>
    <x v="0"/>
    <s v="USD"/>
    <n v="1253937540"/>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x v="9"/>
    <n v="3231"/>
    <x v="0"/>
    <x v="0"/>
    <s v="USD"/>
    <n v="1387072685"/>
    <x v="2319"/>
    <b v="1"/>
    <n v="77"/>
    <b v="1"/>
    <s v="music/indie rock"/>
    <n v="1.077"/>
    <n v="41.961038961038959"/>
    <x v="4"/>
    <x v="14"/>
  </r>
  <r>
    <n v="2320"/>
    <s v="Ocean Versus Daughter's New Album!"/>
    <s v="We've been hard at work crafting our next batch of songs, and we need your help to record it!  Have a look at our quick witchy video!"/>
    <x v="10"/>
    <n v="5433"/>
    <x v="0"/>
    <x v="0"/>
    <s v="USD"/>
    <n v="1396463800"/>
    <x v="2320"/>
    <b v="1"/>
    <n v="89"/>
    <b v="1"/>
    <s v="music/indie rock"/>
    <n v="1.0866"/>
    <n v="61.044943820224717"/>
    <x v="4"/>
    <x v="14"/>
  </r>
  <r>
    <n v="2321"/>
    <s v="WienerWÃ¼rze"/>
    <s v="Universal organic liquid seasoning brewed all natural from lupine, oat, salt and water for soups, salads, stews and more"/>
    <x v="339"/>
    <n v="4130"/>
    <x v="3"/>
    <x v="15"/>
    <s v="EUR"/>
    <n v="1491282901"/>
    <x v="2321"/>
    <b v="0"/>
    <n v="64"/>
    <b v="0"/>
    <s v="food/small batch"/>
    <n v="0.39120962394619685"/>
    <n v="64.53125"/>
    <x v="7"/>
    <x v="33"/>
  </r>
  <r>
    <n v="2322"/>
    <s v="Jen bakes shortbread needs a commercial kitchen!"/>
    <s v="Jen bakes shortbread is a small batch, all natural shortbread cookie business looking for smart funding to grow!"/>
    <x v="200"/>
    <n v="85"/>
    <x v="3"/>
    <x v="0"/>
    <s v="USD"/>
    <n v="1491769769"/>
    <x v="2322"/>
    <b v="0"/>
    <n v="4"/>
    <b v="0"/>
    <s v="food/small batch"/>
    <n v="3.1481481481481478E-2"/>
    <n v="21.25"/>
    <x v="7"/>
    <x v="33"/>
  </r>
  <r>
    <n v="2323"/>
    <s v="Beef Sticks, the Ultimate Protein Snack"/>
    <s v="You can never go wrong with a Beef Stick, great taste with no fillers and can easily goes with you everywhere."/>
    <x v="49"/>
    <n v="120"/>
    <x v="3"/>
    <x v="0"/>
    <s v="USD"/>
    <n v="1490033247"/>
    <x v="2323"/>
    <b v="0"/>
    <n v="4"/>
    <b v="0"/>
    <s v="food/small batch"/>
    <n v="0.48"/>
    <n v="30"/>
    <x v="7"/>
    <x v="33"/>
  </r>
  <r>
    <n v="2324"/>
    <s v="Pies not Lies"/>
    <s v="A city centre shop selling great locally made food with room to chat and learn about eachother."/>
    <x v="51"/>
    <n v="1555"/>
    <x v="3"/>
    <x v="1"/>
    <s v="GBP"/>
    <n v="1490559285"/>
    <x v="2324"/>
    <b v="0"/>
    <n v="61"/>
    <b v="0"/>
    <s v="food/small batch"/>
    <n v="0.20733333333333334"/>
    <n v="25.491803278688526"/>
    <x v="7"/>
    <x v="33"/>
  </r>
  <r>
    <n v="2325"/>
    <s v="MAGA Private Label Spicy Sauce"/>
    <s v="Do you like to Maga? Do you like hot sauce as spicy as your memes? Do you like sexy frogs? Of course you do were all adults here."/>
    <x v="28"/>
    <n v="80"/>
    <x v="3"/>
    <x v="0"/>
    <s v="USD"/>
    <n v="1490830331"/>
    <x v="2325"/>
    <b v="0"/>
    <n v="7"/>
    <b v="0"/>
    <s v="food/small batch"/>
    <n v="0.08"/>
    <n v="11.428571428571429"/>
    <x v="7"/>
    <x v="33"/>
  </r>
  <r>
    <n v="2326"/>
    <s v="Gourmet Steak Hot Dogs By The Savage Wienerâ„¢"/>
    <s v="The Savage Wienerâ„¢ launched last Summer.  Our Premium wieners are already a hit, our next project is The Ultimate Steak Hot Dog."/>
    <x v="36"/>
    <n v="108"/>
    <x v="3"/>
    <x v="0"/>
    <s v="USD"/>
    <n v="1493571600"/>
    <x v="2326"/>
    <b v="0"/>
    <n v="1"/>
    <b v="0"/>
    <s v="food/small batch"/>
    <n v="7.1999999999999998E-3"/>
    <n v="108"/>
    <x v="7"/>
    <x v="33"/>
  </r>
  <r>
    <n v="2327"/>
    <s v="Kraut Source - Fermentation Made Simple"/>
    <s v="Gourmet Fermentation in a Mason Jar. Create delicious, nutritious fermented foods at home."/>
    <x v="19"/>
    <n v="184133.01"/>
    <x v="0"/>
    <x v="0"/>
    <s v="USD"/>
    <n v="1409090440"/>
    <x v="2327"/>
    <b v="1"/>
    <n v="3355"/>
    <b v="1"/>
    <s v="food/small batch"/>
    <n v="5.2609431428571432"/>
    <n v="54.883162444113267"/>
    <x v="7"/>
    <x v="33"/>
  </r>
  <r>
    <n v="2328"/>
    <s v="Bravado Spice | Bigger &amp; Bolder"/>
    <s v="Our mission: To launch our Crimson Hot Sauce &amp; introduce our Chili &amp; Garlic Pickles. _x000a__x000a_Let's change the game together!"/>
    <x v="3"/>
    <n v="25445"/>
    <x v="0"/>
    <x v="0"/>
    <s v="USD"/>
    <n v="1434307537"/>
    <x v="2328"/>
    <b v="1"/>
    <n v="537"/>
    <b v="1"/>
    <s v="food/small batch"/>
    <n v="2.5445000000000002"/>
    <n v="47.383612662942269"/>
    <x v="7"/>
    <x v="33"/>
  </r>
  <r>
    <n v="2329"/>
    <s v="Half Moon Bay Distillery"/>
    <s v="Vodka, whiskey and fruit brandy - coming soon! We are a coastal distillery located in historic Half Moon Bay, California."/>
    <x v="31"/>
    <n v="26480"/>
    <x v="0"/>
    <x v="0"/>
    <s v="USD"/>
    <n v="1405609146"/>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x v="19"/>
    <n v="35848"/>
    <x v="0"/>
    <x v="0"/>
    <s v="USD"/>
    <n v="1451001600"/>
    <x v="2330"/>
    <b v="1"/>
    <n v="163"/>
    <b v="1"/>
    <s v="food/small batch"/>
    <n v="1.0242285714285715"/>
    <n v="219.92638036809817"/>
    <x v="7"/>
    <x v="33"/>
  </r>
  <r>
    <n v="2331"/>
    <s v="Meadowlands Chocolate"/>
    <s v="Handcrafted, organic, single-origin, bean-to-bar, dark chocolate. Like fine wine, the secret is in the terroir."/>
    <x v="6"/>
    <n v="11545.1"/>
    <x v="0"/>
    <x v="0"/>
    <s v="USD"/>
    <n v="1408320490"/>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x v="31"/>
    <n v="26577"/>
    <x v="0"/>
    <x v="0"/>
    <s v="USD"/>
    <n v="1423235071"/>
    <x v="2332"/>
    <b v="1"/>
    <n v="352"/>
    <b v="1"/>
    <s v="food/small batch"/>
    <n v="1.06308"/>
    <n v="75.502840909090907"/>
    <x v="7"/>
    <x v="33"/>
  </r>
  <r>
    <n v="2333"/>
    <s v="Two Hundred Chocolate Truffles"/>
    <s v="Homemade truffles for NYC chocolate fanatics. Truffle recipes for chocolate addicts from all over the world. Chocolate lovers unite."/>
    <x v="20"/>
    <n v="1273"/>
    <x v="0"/>
    <x v="0"/>
    <s v="USD"/>
    <n v="1401385800"/>
    <x v="2333"/>
    <b v="1"/>
    <n v="94"/>
    <b v="1"/>
    <s v="food/small batch"/>
    <n v="2.1216666666666666"/>
    <n v="13.542553191489361"/>
    <x v="7"/>
    <x v="33"/>
  </r>
  <r>
    <n v="2334"/>
    <s v="Picnic Pops in Your Grocery Store!"/>
    <s v="Help us get our delicious, organic, artisanal frozen pops on grocery store shelves in the Baltimore &amp; DC areas."/>
    <x v="23"/>
    <n v="4078"/>
    <x v="0"/>
    <x v="0"/>
    <s v="USD"/>
    <n v="1415208840"/>
    <x v="2334"/>
    <b v="1"/>
    <n v="67"/>
    <b v="1"/>
    <s v="food/small batch"/>
    <n v="1.0195000000000001"/>
    <n v="60.865671641791046"/>
    <x v="7"/>
    <x v="33"/>
  </r>
  <r>
    <n v="2335"/>
    <s v="A Modern-Day Salt Works in Gloucester, Mass.!"/>
    <s v="We hand-harvest water to make flake finishing salt. We're opening a modern-day salt works in historic Gloucester, Massachusetts!"/>
    <x v="31"/>
    <n v="25568"/>
    <x v="0"/>
    <x v="0"/>
    <s v="USD"/>
    <n v="1402494243"/>
    <x v="2335"/>
    <b v="1"/>
    <n v="221"/>
    <b v="1"/>
    <s v="food/small batch"/>
    <n v="1.0227200000000001"/>
    <n v="115.69230769230769"/>
    <x v="7"/>
    <x v="33"/>
  </r>
  <r>
    <n v="2336"/>
    <s v="SOSU Barrel-Aged Sriracha"/>
    <s v="Aged in whiskey barrels for a unique fruity, spicy, and smoky flavor. Youâ€™ve never tasted sriracha quite like this before."/>
    <x v="22"/>
    <n v="104146.51"/>
    <x v="0"/>
    <x v="0"/>
    <s v="USD"/>
    <n v="1394316695"/>
    <x v="2336"/>
    <b v="1"/>
    <n v="2165"/>
    <b v="1"/>
    <s v="food/small batch"/>
    <n v="5.2073254999999996"/>
    <n v="48.104623556581984"/>
    <x v="7"/>
    <x v="33"/>
  </r>
  <r>
    <n v="2337"/>
    <s v="The Hudson Standard Bitters and Shrubs"/>
    <s v="We make small batch, locally sourced bitters and shrubs for cocktails and cooking."/>
    <x v="14"/>
    <n v="13279"/>
    <x v="0"/>
    <x v="0"/>
    <s v="USD"/>
    <n v="1403796143"/>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x v="36"/>
    <n v="15171.5"/>
    <x v="0"/>
    <x v="0"/>
    <s v="USD"/>
    <n v="1404077484"/>
    <x v="2338"/>
    <b v="1"/>
    <n v="123"/>
    <b v="1"/>
    <s v="food/small batch"/>
    <n v="1.0114333333333334"/>
    <n v="123.34552845528455"/>
    <x v="7"/>
    <x v="33"/>
  </r>
  <r>
    <n v="2339"/>
    <s v="CACOCO - The Drinking Chocolate Revival"/>
    <s v="The 'food of the gods' has returned in molten glory! CACOCO revives drinking chocolate with a revolutionary sustainable model."/>
    <x v="31"/>
    <n v="73552"/>
    <x v="0"/>
    <x v="0"/>
    <s v="USD"/>
    <n v="1482134340"/>
    <x v="2339"/>
    <b v="1"/>
    <n v="1104"/>
    <b v="1"/>
    <s v="food/small batch"/>
    <n v="2.9420799999999998"/>
    <n v="66.623188405797094"/>
    <x v="7"/>
    <x v="33"/>
  </r>
  <r>
    <n v="2340"/>
    <s v="Doughnuts with love by Strange Matter Coffee"/>
    <s v="Strange Matter Coffee is opening a scratch bakery featuring craft doughnuts with vegan and gluten free options!"/>
    <x v="79"/>
    <n v="42311"/>
    <x v="0"/>
    <x v="0"/>
    <s v="USD"/>
    <n v="1477841138"/>
    <x v="2340"/>
    <b v="1"/>
    <n v="403"/>
    <b v="1"/>
    <s v="food/small batch"/>
    <n v="1.0577749999999999"/>
    <n v="104.99007444168734"/>
    <x v="7"/>
    <x v="33"/>
  </r>
  <r>
    <n v="2341"/>
    <s v="Cutting Edge Fitness Website (Canceled)"/>
    <s v="This website will serve as an interface to change lives and have a community routing for your success!"/>
    <x v="10"/>
    <n v="0"/>
    <x v="1"/>
    <x v="0"/>
    <s v="USD"/>
    <n v="1436729504"/>
    <x v="2341"/>
    <b v="0"/>
    <n v="0"/>
    <b v="0"/>
    <s v="technology/web"/>
    <n v="0"/>
    <e v="#DIV/0!"/>
    <x v="2"/>
    <x v="7"/>
  </r>
  <r>
    <n v="2342"/>
    <s v="The Future Mind of Business Project (Canceled)"/>
    <s v="A series of informational and interactive online tutorials enabling businesses to proactively ensure mental and corporate vitality."/>
    <x v="62"/>
    <n v="0"/>
    <x v="1"/>
    <x v="0"/>
    <s v="USD"/>
    <n v="1412571600"/>
    <x v="2342"/>
    <b v="0"/>
    <n v="0"/>
    <b v="0"/>
    <s v="technology/web"/>
    <n v="0"/>
    <e v="#DIV/0!"/>
    <x v="2"/>
    <x v="7"/>
  </r>
  <r>
    <n v="2343"/>
    <s v="Mobile Excellence Awards (Canceled)"/>
    <s v="The most influential and prestigious awards program that honors innovation and leadership in mobile technology and entertainment"/>
    <x v="3"/>
    <n v="300"/>
    <x v="1"/>
    <x v="0"/>
    <s v="USD"/>
    <n v="1452282420"/>
    <x v="2343"/>
    <b v="0"/>
    <n v="1"/>
    <b v="0"/>
    <s v="technology/web"/>
    <n v="0.03"/>
    <n v="300"/>
    <x v="2"/>
    <x v="7"/>
  </r>
  <r>
    <n v="2344"/>
    <s v="Tired of Corporation Negotiation? THINK MIDDLE MEDIATION!"/>
    <s v="SAVE MONEY! Stop worrying about account disputes, supervising installs, and corporation bull-****. We actively negotiate on your behalf"/>
    <x v="28"/>
    <n v="1"/>
    <x v="1"/>
    <x v="5"/>
    <s v="CAD"/>
    <n v="1466789269"/>
    <x v="2344"/>
    <b v="0"/>
    <n v="1"/>
    <b v="0"/>
    <s v="technology/web"/>
    <n v="1E-3"/>
    <n v="1"/>
    <x v="2"/>
    <x v="7"/>
  </r>
  <r>
    <n v="2345"/>
    <s v="Social Media Website (Canceled)"/>
    <s v="My team and I are creating a social media website for pet lovers across the world! Fashion, animal shows, adoptions, and more."/>
    <x v="9"/>
    <n v="0"/>
    <x v="1"/>
    <x v="0"/>
    <s v="USD"/>
    <n v="1427845140"/>
    <x v="2345"/>
    <b v="0"/>
    <n v="0"/>
    <b v="0"/>
    <s v="technology/web"/>
    <n v="0"/>
    <e v="#DIV/0!"/>
    <x v="2"/>
    <x v="7"/>
  </r>
  <r>
    <n v="2346"/>
    <s v="Ez 2c 3D Viewers (Canceled)"/>
    <s v="Watch and Make FREE 3D Videos &amp; Pics - No Viewer needed. To Help Learn we have Training and Instant 3D viewers."/>
    <x v="127"/>
    <n v="39"/>
    <x v="1"/>
    <x v="0"/>
    <s v="USD"/>
    <n v="1476731431"/>
    <x v="2346"/>
    <b v="0"/>
    <n v="3"/>
    <b v="0"/>
    <s v="technology/web"/>
    <n v="6.4999999999999997E-4"/>
    <n v="13"/>
    <x v="2"/>
    <x v="7"/>
  </r>
  <r>
    <n v="2347"/>
    <s v="Course: Create Complete Web Apps without Coding (Canceled)"/>
    <s v="Back this project and get access to a course about building COMPLETE web applications without coding."/>
    <x v="28"/>
    <n v="15"/>
    <x v="1"/>
    <x v="0"/>
    <s v="USD"/>
    <n v="1472135676"/>
    <x v="2347"/>
    <b v="0"/>
    <n v="1"/>
    <b v="0"/>
    <s v="technology/web"/>
    <n v="1.4999999999999999E-2"/>
    <n v="15"/>
    <x v="2"/>
    <x v="7"/>
  </r>
  <r>
    <n v="2348"/>
    <s v="Business &amp; Entertainment In 3D World! (Canceled)"/>
    <s v="Own, Buy, Sell 3D property! 3D games, 3D traveling and earn in one virtual 3D NEASPACE, Best for Oculus Rift environment."/>
    <x v="54"/>
    <n v="270"/>
    <x v="1"/>
    <x v="0"/>
    <s v="USD"/>
    <n v="1456006938"/>
    <x v="2348"/>
    <b v="0"/>
    <n v="5"/>
    <b v="0"/>
    <s v="technology/web"/>
    <n v="3.8571428571428572E-3"/>
    <n v="54"/>
    <x v="2"/>
    <x v="7"/>
  </r>
  <r>
    <n v="2349"/>
    <s v="POLIWORD - an internet project that could change the world"/>
    <s v="Poliword tries to provide the people of the world an opportunity to make real changes in their government through the internet."/>
    <x v="340"/>
    <n v="0"/>
    <x v="1"/>
    <x v="11"/>
    <s v="SEK"/>
    <n v="1439318228"/>
    <x v="2349"/>
    <b v="0"/>
    <n v="0"/>
    <b v="0"/>
    <s v="technology/web"/>
    <n v="0"/>
    <e v="#DIV/0!"/>
    <x v="2"/>
    <x v="7"/>
  </r>
  <r>
    <n v="2350"/>
    <s v="HoxWi - Simple and reliable online customer services (Canceled)"/>
    <s v="HoxWi are the future for real time interaction with on-line customers via chat or video conference."/>
    <x v="63"/>
    <n v="0"/>
    <x v="1"/>
    <x v="17"/>
    <s v="EUR"/>
    <n v="1483474370"/>
    <x v="2350"/>
    <b v="0"/>
    <n v="0"/>
    <b v="0"/>
    <s v="technology/web"/>
    <n v="0"/>
    <e v="#DIV/0!"/>
    <x v="2"/>
    <x v="7"/>
  </r>
  <r>
    <n v="2351"/>
    <s v="NZ Auction site.  No listing or success fees. Only $2 p/m"/>
    <s v="Donate $30 or more and receive a free selfie stick."/>
    <x v="341"/>
    <n v="108"/>
    <x v="1"/>
    <x v="4"/>
    <s v="NZD"/>
    <n v="1430360739"/>
    <x v="2351"/>
    <b v="0"/>
    <n v="7"/>
    <b v="0"/>
    <s v="technology/web"/>
    <n v="5.7142857142857143E-3"/>
    <n v="15.428571428571429"/>
    <x v="2"/>
    <x v="7"/>
  </r>
  <r>
    <n v="2352"/>
    <s v="The Seeker's School of Thought and Philosophy (Canceled)"/>
    <s v="It is the mission of the Seekerâ€™s School of Thought and Philosophy to provide a safe and nurturing environment for all."/>
    <x v="13"/>
    <n v="0"/>
    <x v="1"/>
    <x v="0"/>
    <s v="USD"/>
    <n v="1433603552"/>
    <x v="2352"/>
    <b v="0"/>
    <n v="0"/>
    <b v="0"/>
    <s v="technology/web"/>
    <n v="0"/>
    <e v="#DIV/0!"/>
    <x v="2"/>
    <x v="7"/>
  </r>
  <r>
    <n v="2353"/>
    <s v="A Brony and Pegasister dating website (Canceled)"/>
    <s v="The best dating website for bronys and pegasisters. The reason I'm trying to get the funds for this project is that I need a laptop."/>
    <x v="28"/>
    <n v="0"/>
    <x v="1"/>
    <x v="0"/>
    <s v="USD"/>
    <n v="1429632822"/>
    <x v="2353"/>
    <b v="0"/>
    <n v="0"/>
    <b v="0"/>
    <s v="technology/web"/>
    <n v="0"/>
    <e v="#DIV/0!"/>
    <x v="2"/>
    <x v="7"/>
  </r>
  <r>
    <n v="2354"/>
    <s v="Dissertation (Canceled)"/>
    <s v="Almost done with doctorate degree but need funding of $35,000 to complete research of project."/>
    <x v="19"/>
    <n v="25"/>
    <x v="1"/>
    <x v="0"/>
    <s v="USD"/>
    <n v="1420910460"/>
    <x v="2354"/>
    <b v="0"/>
    <n v="1"/>
    <b v="0"/>
    <s v="technology/web"/>
    <n v="7.1428571428571429E-4"/>
    <n v="25"/>
    <x v="2"/>
    <x v="7"/>
  </r>
  <r>
    <n v="2355"/>
    <s v="PriceItUpPlease (Canceled)"/>
    <s v="PriceItUpPlease will be an easy to use website that estimates the amount of your startup costs for that great idea you have!"/>
    <x v="6"/>
    <n v="55"/>
    <x v="1"/>
    <x v="2"/>
    <s v="AUD"/>
    <n v="1430604136"/>
    <x v="2355"/>
    <b v="0"/>
    <n v="2"/>
    <b v="0"/>
    <s v="technology/web"/>
    <n v="6.875E-3"/>
    <n v="27.5"/>
    <x v="2"/>
    <x v="7"/>
  </r>
  <r>
    <n v="2356"/>
    <s v="HardstyleUnited.com (Canceled)"/>
    <s v="HardstyleUnited.com The Global Hardstyle community. Your Hardstyle community."/>
    <x v="3"/>
    <n v="0"/>
    <x v="1"/>
    <x v="9"/>
    <s v="EUR"/>
    <n v="1433530104"/>
    <x v="2356"/>
    <b v="0"/>
    <n v="0"/>
    <b v="0"/>
    <s v="technology/web"/>
    <n v="0"/>
    <e v="#DIV/0!"/>
    <x v="2"/>
    <x v="7"/>
  </r>
  <r>
    <n v="2357"/>
    <s v="Online therapist directory - Click For Therapy (Canceled)"/>
    <s v="Click For Therapy is a website that was created to connect consumers and therapists across the UK."/>
    <x v="100"/>
    <n v="0"/>
    <x v="1"/>
    <x v="1"/>
    <s v="GBP"/>
    <n v="1445093578"/>
    <x v="2357"/>
    <b v="0"/>
    <n v="0"/>
    <b v="0"/>
    <s v="technology/web"/>
    <n v="0"/>
    <e v="#DIV/0!"/>
    <x v="2"/>
    <x v="7"/>
  </r>
  <r>
    <n v="2358"/>
    <s v="Auction, Sell Swap without excessive fees, the next ebay."/>
    <s v="A website to auction, sell and swap items in the uk without a charge, without excess fees, the next ebay."/>
    <x v="15"/>
    <n v="0"/>
    <x v="1"/>
    <x v="1"/>
    <s v="GBP"/>
    <n v="1422664740"/>
    <x v="2358"/>
    <b v="0"/>
    <n v="0"/>
    <b v="0"/>
    <s v="technology/web"/>
    <n v="0"/>
    <e v="#DIV/0!"/>
    <x v="2"/>
    <x v="7"/>
  </r>
  <r>
    <n v="2359"/>
    <s v="crowd-funded public genome sequencing (Canceled)"/>
    <s v="I want to crowdfund the sequencing of my own genome to make it publicly available with crowd-sourced interpretation."/>
    <x v="51"/>
    <n v="1101"/>
    <x v="1"/>
    <x v="0"/>
    <s v="USD"/>
    <n v="1438616124"/>
    <x v="2359"/>
    <b v="0"/>
    <n v="3"/>
    <b v="0"/>
    <s v="technology/web"/>
    <n v="0.14680000000000001"/>
    <n v="367"/>
    <x v="2"/>
    <x v="7"/>
  </r>
  <r>
    <n v="2360"/>
    <s v="Bee Bay Microjobs (Canceled)"/>
    <s v="Welcome to Bee Bay Canada, your commission free microjobs website.  Sell at any price and keep 100% of what you earn!"/>
    <x v="10"/>
    <n v="2"/>
    <x v="1"/>
    <x v="5"/>
    <s v="CAD"/>
    <n v="1454864280"/>
    <x v="2360"/>
    <b v="0"/>
    <n v="1"/>
    <b v="0"/>
    <s v="technology/web"/>
    <n v="4.0000000000000002E-4"/>
    <n v="2"/>
    <x v="2"/>
    <x v="7"/>
  </r>
  <r>
    <n v="2361"/>
    <s v="Lemme Grab it (Canceled)"/>
    <s v="A website for email/sms alerts of your personal selection, comparison of prices,consolidated database, best deals around for clothing."/>
    <x v="48"/>
    <n v="0"/>
    <x v="1"/>
    <x v="5"/>
    <s v="CAD"/>
    <n v="1462053600"/>
    <x v="2361"/>
    <b v="0"/>
    <n v="0"/>
    <b v="0"/>
    <s v="technology/web"/>
    <n v="0"/>
    <e v="#DIV/0!"/>
    <x v="2"/>
    <x v="7"/>
  </r>
  <r>
    <n v="2362"/>
    <s v="Help CRB obtain 501(c)(3) status! (Canceled)"/>
    <s v="The Columbus Ruby Brigade has brought monthly ruby goodness and camaraderie to all participants."/>
    <x v="329"/>
    <n v="120"/>
    <x v="1"/>
    <x v="0"/>
    <s v="USD"/>
    <n v="1418315470"/>
    <x v="2362"/>
    <b v="0"/>
    <n v="2"/>
    <b v="0"/>
    <s v="technology/web"/>
    <n v="0.2857142857142857"/>
    <n v="60"/>
    <x v="2"/>
    <x v="7"/>
  </r>
  <r>
    <n v="2363"/>
    <s v="Top~Notch - Helping Every Day People Change Their Future"/>
    <s v="This is an affordable social lead based web-site to help anyone who wants extra work or start their own business. We find your customer"/>
    <x v="164"/>
    <n v="0"/>
    <x v="1"/>
    <x v="0"/>
    <s v="USD"/>
    <n v="1451348200"/>
    <x v="2363"/>
    <b v="0"/>
    <n v="0"/>
    <b v="0"/>
    <s v="technology/web"/>
    <n v="0"/>
    <e v="#DIV/0!"/>
    <x v="2"/>
    <x v="7"/>
  </r>
  <r>
    <n v="2364"/>
    <s v="Minecraft Server and Website Help (Name: Forge Realms)"/>
    <s v="Making a Minecraft server and Website and I need your help to fund it. Thanks in Advance!"/>
    <x v="342"/>
    <n v="0"/>
    <x v="1"/>
    <x v="0"/>
    <s v="USD"/>
    <n v="1445898356"/>
    <x v="2364"/>
    <b v="0"/>
    <n v="0"/>
    <b v="0"/>
    <s v="technology/web"/>
    <n v="0"/>
    <e v="#DIV/0!"/>
    <x v="2"/>
    <x v="7"/>
  </r>
  <r>
    <n v="2365"/>
    <s v="IMI - It's My Identity (Canceled)"/>
    <s v="A website that could group all your social 'identities' and online property together and find new followers or creators to follow"/>
    <x v="28"/>
    <n v="0"/>
    <x v="1"/>
    <x v="13"/>
    <s v="EUR"/>
    <n v="1453071600"/>
    <x v="2365"/>
    <b v="0"/>
    <n v="0"/>
    <b v="0"/>
    <s v="technology/web"/>
    <n v="0"/>
    <e v="#DIV/0!"/>
    <x v="2"/>
    <x v="7"/>
  </r>
  <r>
    <n v="2366"/>
    <s v="iDEA On Demand Virtual Activities. Get Active! (Canceled)"/>
    <s v="iDEA virtual activities, the perfect way to encourage children and families to get active - physically, socially and mentally."/>
    <x v="31"/>
    <n v="2630"/>
    <x v="1"/>
    <x v="1"/>
    <s v="GBP"/>
    <n v="1445431533"/>
    <x v="2366"/>
    <b v="0"/>
    <n v="27"/>
    <b v="0"/>
    <s v="technology/web"/>
    <n v="0.1052"/>
    <n v="97.407407407407405"/>
    <x v="2"/>
    <x v="7"/>
  </r>
  <r>
    <n v="2367"/>
    <s v="Help us Make a Website Like Chegg but Free and wayyy Better!"/>
    <s v="Our goal is to create a completely free website similar to Chegg.com for students to benefit from without raping their wallet!"/>
    <x v="63"/>
    <n v="670"/>
    <x v="1"/>
    <x v="0"/>
    <s v="USD"/>
    <n v="1461622616"/>
    <x v="2367"/>
    <b v="0"/>
    <n v="14"/>
    <b v="0"/>
    <s v="technology/web"/>
    <n v="1.34E-2"/>
    <n v="47.857142857142854"/>
    <x v="2"/>
    <x v="7"/>
  </r>
  <r>
    <n v="2368"/>
    <s v="Lavvoro - A new LinkedIn and Facebook for the job market"/>
    <s v="A professional and social media environment created to effectively match job seekers to jobs based on an algorithms-matching system"/>
    <x v="79"/>
    <n v="100"/>
    <x v="1"/>
    <x v="0"/>
    <s v="USD"/>
    <n v="1429028365"/>
    <x v="2368"/>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x v="31"/>
    <n v="0"/>
    <x v="1"/>
    <x v="0"/>
    <s v="USD"/>
    <n v="1455132611"/>
    <x v="2369"/>
    <b v="0"/>
    <n v="0"/>
    <b v="0"/>
    <s v="technology/web"/>
    <n v="0"/>
    <e v="#DIV/0!"/>
    <x v="2"/>
    <x v="7"/>
  </r>
  <r>
    <n v="2370"/>
    <s v="TaxSaver USA Affordable Tax App Development and Launch"/>
    <s v="Let's go get it back! Most people can get $5,000 to $6,000 more a year in tax deductions. Stop the abuse and get back your share!"/>
    <x v="31"/>
    <n v="82"/>
    <x v="1"/>
    <x v="0"/>
    <s v="USD"/>
    <n v="1418877141"/>
    <x v="2370"/>
    <b v="0"/>
    <n v="4"/>
    <b v="0"/>
    <s v="technology/web"/>
    <n v="3.2799999999999999E-3"/>
    <n v="20.5"/>
    <x v="2"/>
    <x v="7"/>
  </r>
  <r>
    <n v="2371"/>
    <s v="ProjectPetal.com (Canceled)"/>
    <s v="ProjectPetal.com is an all in one website for all Makers to share projects and ideas. A Facebook(R) Twitter(R) &amp; Github(R) all in one."/>
    <x v="13"/>
    <n v="0"/>
    <x v="1"/>
    <x v="0"/>
    <s v="USD"/>
    <n v="1435257596"/>
    <x v="2371"/>
    <b v="0"/>
    <n v="0"/>
    <b v="0"/>
    <s v="technology/web"/>
    <n v="0"/>
    <e v="#DIV/0!"/>
    <x v="2"/>
    <x v="7"/>
  </r>
  <r>
    <n v="2372"/>
    <s v="Finding Pets - Bringing Lost Pets Home (Canceled)"/>
    <s v="An online platform that will notify every listed individual, vet, council, pound and so on in a geographical area when a pet is lost!"/>
    <x v="62"/>
    <n v="180"/>
    <x v="1"/>
    <x v="2"/>
    <s v="AUD"/>
    <n v="1429839571"/>
    <x v="2372"/>
    <b v="0"/>
    <n v="6"/>
    <b v="0"/>
    <s v="technology/web"/>
    <n v="3.272727272727273E-2"/>
    <n v="30"/>
    <x v="2"/>
    <x v="7"/>
  </r>
  <r>
    <n v="2373"/>
    <s v="Cykelauktion.com (Canceled)"/>
    <s v="We want to create a safe marketplace for buying and selling bicycles."/>
    <x v="343"/>
    <n v="50"/>
    <x v="1"/>
    <x v="11"/>
    <s v="SEK"/>
    <n v="1440863624"/>
    <x v="2373"/>
    <b v="0"/>
    <n v="1"/>
    <b v="0"/>
    <s v="technology/web"/>
    <n v="5.8823529411764708E-5"/>
    <n v="50"/>
    <x v="2"/>
    <x v="7"/>
  </r>
  <r>
    <n v="2374"/>
    <s v="Alcohol On Call (Canceled)"/>
    <s v="Next time you want a beer, put down your keys and pick up your phone. We prevent drunk driving by delivering alcohol to you at home."/>
    <x v="29"/>
    <n v="10"/>
    <x v="1"/>
    <x v="0"/>
    <s v="USD"/>
    <n v="1423772060"/>
    <x v="2374"/>
    <b v="0"/>
    <n v="1"/>
    <b v="0"/>
    <s v="technology/web"/>
    <n v="4.5454545454545455E-4"/>
    <n v="10"/>
    <x v="2"/>
    <x v="7"/>
  </r>
  <r>
    <n v="2375"/>
    <s v="Slice Trade- Phone Trade-In, Made Simple (Canceled)"/>
    <s v="Slice Trade is a new way to trade in your old phones. We buy back phones in any condition and pay you cash or give you a new one free!"/>
    <x v="3"/>
    <n v="0"/>
    <x v="1"/>
    <x v="0"/>
    <s v="USD"/>
    <n v="1473451437"/>
    <x v="2375"/>
    <b v="0"/>
    <n v="0"/>
    <b v="0"/>
    <s v="technology/web"/>
    <n v="0"/>
    <e v="#DIV/0!"/>
    <x v="2"/>
    <x v="7"/>
  </r>
  <r>
    <n v="2376"/>
    <s v="Phone Tags: lost and found stickers (Canceled)"/>
    <s v="Tough, pre-manufactured lost and found stickers that forward messages to the owners email and cellphone."/>
    <x v="9"/>
    <n v="326.33"/>
    <x v="1"/>
    <x v="0"/>
    <s v="USD"/>
    <n v="1449785566"/>
    <x v="2376"/>
    <b v="0"/>
    <n v="4"/>
    <b v="0"/>
    <s v="technology/web"/>
    <n v="0.10877666666666666"/>
    <n v="81.582499999999996"/>
    <x v="2"/>
    <x v="7"/>
  </r>
  <r>
    <n v="2377"/>
    <s v="Fluttify - New Canadian Tech Start Up (Canceled)"/>
    <s v="Fluttify is an Online Video Sharing Platform allowing friends to share their favorite Trending Content with each other."/>
    <x v="30"/>
    <n v="0"/>
    <x v="1"/>
    <x v="5"/>
    <s v="CAD"/>
    <n v="1480110783"/>
    <x v="2377"/>
    <b v="0"/>
    <n v="0"/>
    <b v="0"/>
    <s v="technology/web"/>
    <n v="0"/>
    <e v="#DIV/0!"/>
    <x v="2"/>
    <x v="7"/>
  </r>
  <r>
    <n v="2378"/>
    <s v="KEEPUP INC (Canceled)"/>
    <s v="KEEPUP allows you to extend your social circle by introducing you to new people via your friends."/>
    <x v="74"/>
    <n v="0"/>
    <x v="1"/>
    <x v="0"/>
    <s v="USD"/>
    <n v="1440548330"/>
    <x v="2378"/>
    <b v="0"/>
    <n v="0"/>
    <b v="0"/>
    <s v="technology/web"/>
    <n v="0"/>
    <e v="#DIV/0!"/>
    <x v="2"/>
    <x v="7"/>
  </r>
  <r>
    <n v="2379"/>
    <s v="SelectCooks.com (Canceled)"/>
    <s v="Selectcooks.com is a community marketplace for people to list, find and hire chefs."/>
    <x v="11"/>
    <n v="0"/>
    <x v="1"/>
    <x v="0"/>
    <s v="USD"/>
    <n v="1444004616"/>
    <x v="2379"/>
    <b v="0"/>
    <n v="0"/>
    <b v="0"/>
    <s v="technology/web"/>
    <n v="0"/>
    <e v="#DIV/0!"/>
    <x v="2"/>
    <x v="7"/>
  </r>
  <r>
    <n v="2380"/>
    <s v="Finit - Hashtag Chatting (Canceled)"/>
    <s v="Tired of waiting for likes? Here is a brand new social network centered on real-time hashtag chatting. Just chat and enjoy!"/>
    <x v="36"/>
    <n v="55"/>
    <x v="1"/>
    <x v="0"/>
    <s v="USD"/>
    <n v="1443726142"/>
    <x v="2380"/>
    <b v="0"/>
    <n v="3"/>
    <b v="0"/>
    <s v="technology/web"/>
    <n v="3.6666666666666666E-3"/>
    <n v="18.333333333333332"/>
    <x v="2"/>
    <x v="7"/>
  </r>
  <r>
    <n v="2381"/>
    <s v="Cannabis Connection (Canceled)"/>
    <s v="Social Media Platform for the Marijuana Industry to create professionalism and a stable lasting market."/>
    <x v="344"/>
    <n v="1571"/>
    <x v="1"/>
    <x v="0"/>
    <s v="USD"/>
    <n v="1428704848"/>
    <x v="2381"/>
    <b v="0"/>
    <n v="7"/>
    <b v="0"/>
    <s v="technology/web"/>
    <n v="1.8193398957730169E-2"/>
    <n v="224.42857142857142"/>
    <x v="2"/>
    <x v="7"/>
  </r>
  <r>
    <n v="2382"/>
    <s v="These Easy Days (Canceled)"/>
    <s v="Netiquette classes to teach our youth how make proper use of computer-mediated communications for personal and educational success."/>
    <x v="9"/>
    <n v="75"/>
    <x v="1"/>
    <x v="0"/>
    <s v="USD"/>
    <n v="1438662603"/>
    <x v="2382"/>
    <b v="0"/>
    <n v="2"/>
    <b v="0"/>
    <s v="technology/web"/>
    <n v="2.5000000000000001E-2"/>
    <n v="37.5"/>
    <x v="2"/>
    <x v="7"/>
  </r>
  <r>
    <n v="2383"/>
    <s v="KindaQuirky (Canceled)"/>
    <s v="A quirky online shop where you can buy, sell and discover stuff that's &quot;a little bit different&quot;. We think &quot;it's right up your alley!&quot;"/>
    <x v="3"/>
    <n v="435"/>
    <x v="1"/>
    <x v="4"/>
    <s v="NZD"/>
    <n v="1424568107"/>
    <x v="2383"/>
    <b v="0"/>
    <n v="3"/>
    <b v="0"/>
    <s v="technology/web"/>
    <n v="4.3499999999999997E-2"/>
    <n v="145"/>
    <x v="2"/>
    <x v="7"/>
  </r>
  <r>
    <n v="2384"/>
    <s v="Social Rewards - A new twist on social media (Canceled)"/>
    <s v="We're seeking to reward our members for their social behavior. The members win on two levels- compensation and increased viral sharing!"/>
    <x v="28"/>
    <n v="8"/>
    <x v="1"/>
    <x v="0"/>
    <s v="USD"/>
    <n v="1415932643"/>
    <x v="2384"/>
    <b v="0"/>
    <n v="8"/>
    <b v="0"/>
    <s v="technology/web"/>
    <n v="8.0000000000000002E-3"/>
    <n v="1"/>
    <x v="2"/>
    <x v="7"/>
  </r>
  <r>
    <n v="2385"/>
    <s v="Search every sneaker site and local store at once (Canceled)"/>
    <s v="Lyka will allow you to search for shoes in every sneaker store and website and then buy for in-store pickup or same-day delivery."/>
    <x v="99"/>
    <n v="788"/>
    <x v="1"/>
    <x v="0"/>
    <s v="USD"/>
    <n v="1438793432"/>
    <x v="2385"/>
    <b v="0"/>
    <n v="7"/>
    <b v="0"/>
    <s v="technology/web"/>
    <n v="1.2123076923076924E-2"/>
    <n v="112.57142857142857"/>
    <x v="2"/>
    <x v="7"/>
  </r>
  <r>
    <n v="2386"/>
    <s v="Realjobmatch.com (Canceled)"/>
    <s v="Realjobmatch is not just a job search site but a matching site , matching the right jobseekers with the best jobs."/>
    <x v="11"/>
    <n v="0"/>
    <x v="1"/>
    <x v="5"/>
    <s v="CAD"/>
    <n v="1420920424"/>
    <x v="2386"/>
    <b v="0"/>
    <n v="0"/>
    <b v="0"/>
    <s v="technology/web"/>
    <n v="0"/>
    <e v="#DIV/0!"/>
    <x v="2"/>
    <x v="7"/>
  </r>
  <r>
    <n v="2387"/>
    <s v="Building an interactive web-based health community."/>
    <s v="Learning should be fun! Effective health education includes the person's learning strengths, preferences and cultural perspective."/>
    <x v="60"/>
    <n v="1026"/>
    <x v="1"/>
    <x v="0"/>
    <s v="USD"/>
    <n v="1469199740"/>
    <x v="2387"/>
    <b v="0"/>
    <n v="3"/>
    <b v="0"/>
    <s v="technology/web"/>
    <n v="6.8399999999999997E-3"/>
    <n v="342"/>
    <x v="2"/>
    <x v="7"/>
  </r>
  <r>
    <n v="2388"/>
    <s v="Virtual Restart - Stock Market For You and Your Loved Ones"/>
    <s v="The first ever trend-powered stock-market where you can buy and sell shares of you and your loved ones. Let's explore life together."/>
    <x v="258"/>
    <n v="463"/>
    <x v="1"/>
    <x v="0"/>
    <s v="USD"/>
    <n v="1421350140"/>
    <x v="2388"/>
    <b v="0"/>
    <n v="8"/>
    <b v="0"/>
    <s v="technology/web"/>
    <n v="1.2513513513513513E-2"/>
    <n v="57.875"/>
    <x v="2"/>
    <x v="7"/>
  </r>
  <r>
    <n v="2389"/>
    <s v="Et si Kiwwi vous trouvait un job ? (Canceled)"/>
    <s v="Kiwwi va dÃ©poussiÃ©rer le marchÃ© de l'emploi, avec peu de moyens mais de trÃ¨s bonnes idÃ©es, cependant, nous avons besoin de vous !"/>
    <x v="194"/>
    <n v="30"/>
    <x v="1"/>
    <x v="6"/>
    <s v="EUR"/>
    <n v="1437861540"/>
    <x v="2389"/>
    <b v="0"/>
    <n v="1"/>
    <b v="0"/>
    <s v="technology/web"/>
    <n v="1.8749999999999999E-3"/>
    <n v="30"/>
    <x v="2"/>
    <x v="7"/>
  </r>
  <r>
    <n v="2390"/>
    <s v="iHorizon Pty Ltd (Enterprise Planning &amp; Forecasting)"/>
    <s v="A SaaS solution for Businesses to align their strategies with customer value, using realtime strategic roadmaps &amp; visualisations."/>
    <x v="345"/>
    <n v="0"/>
    <x v="1"/>
    <x v="2"/>
    <s v="AUD"/>
    <n v="1420352264"/>
    <x v="2390"/>
    <b v="0"/>
    <n v="0"/>
    <b v="0"/>
    <s v="technology/web"/>
    <n v="0"/>
    <e v="#DIV/0!"/>
    <x v="2"/>
    <x v="7"/>
  </r>
  <r>
    <n v="2391"/>
    <s v="oToBOTS.com - Freedom from high cost auto repairs (Canceled)"/>
    <s v="Using the power of internet to help people save hundreds in car repair."/>
    <x v="22"/>
    <n v="25"/>
    <x v="1"/>
    <x v="0"/>
    <s v="USD"/>
    <n v="1427825044"/>
    <x v="2391"/>
    <b v="0"/>
    <n v="1"/>
    <b v="0"/>
    <s v="technology/web"/>
    <n v="1.25E-3"/>
    <n v="25"/>
    <x v="2"/>
    <x v="7"/>
  </r>
  <r>
    <n v="2392"/>
    <s v="WILLAMETTE EXTRA BOARD (Canceled)"/>
    <s v="I am asking for $4,200 to launch a unique website serving professionals in any and all industries seeking additional income in Oregon."/>
    <x v="285"/>
    <n v="0"/>
    <x v="1"/>
    <x v="0"/>
    <s v="USD"/>
    <n v="1446087223"/>
    <x v="2392"/>
    <b v="0"/>
    <n v="0"/>
    <b v="0"/>
    <s v="technology/web"/>
    <n v="0"/>
    <e v="#DIV/0!"/>
    <x v="2"/>
    <x v="7"/>
  </r>
  <r>
    <n v="2393"/>
    <s v="Game Swapper (Canceled)"/>
    <s v="Imagine a world where you can swap a video game you're tired of playing for a video game you actually want to play for just $1.50!"/>
    <x v="57"/>
    <n v="50"/>
    <x v="1"/>
    <x v="0"/>
    <s v="USD"/>
    <n v="1439048017"/>
    <x v="2393"/>
    <b v="0"/>
    <n v="1"/>
    <b v="0"/>
    <s v="technology/web"/>
    <n v="5.0000000000000001E-4"/>
    <n v="50"/>
    <x v="2"/>
    <x v="7"/>
  </r>
  <r>
    <n v="2394"/>
    <s v="Wriyon - WRIte Your Own (Canceled)"/>
    <s v="We want to create the &quot;Facebook&quot; for Writers. We are working on a new world for people who like to write. Check out more wriyon.com"/>
    <x v="10"/>
    <n v="3"/>
    <x v="1"/>
    <x v="17"/>
    <s v="EUR"/>
    <n v="1424940093"/>
    <x v="2394"/>
    <b v="0"/>
    <n v="2"/>
    <b v="0"/>
    <s v="technology/web"/>
    <n v="5.9999999999999995E-4"/>
    <n v="1.5"/>
    <x v="2"/>
    <x v="7"/>
  </r>
  <r>
    <n v="2395"/>
    <s v="VENT it out (Canceled)"/>
    <s v="I am making a social website where people can anonymously or openly vent, All walks of life all over the world"/>
    <x v="287"/>
    <n v="0"/>
    <x v="1"/>
    <x v="0"/>
    <s v="USD"/>
    <n v="1484038620"/>
    <x v="2395"/>
    <b v="0"/>
    <n v="0"/>
    <b v="0"/>
    <s v="technology/web"/>
    <n v="0"/>
    <e v="#DIV/0!"/>
    <x v="2"/>
    <x v="7"/>
  </r>
  <r>
    <n v="2396"/>
    <s v="Projektwebseite (Canceled)"/>
    <s v="I'm creating a website with projects which I'll create later / Ich erstelle eine Webseite mit Projekten, welche ich spÃ¤ter erstelle."/>
    <x v="10"/>
    <n v="10"/>
    <x v="1"/>
    <x v="16"/>
    <s v="CHF"/>
    <n v="1444940558"/>
    <x v="2396"/>
    <b v="0"/>
    <n v="1"/>
    <b v="0"/>
    <s v="technology/web"/>
    <n v="2E-3"/>
    <n v="10"/>
    <x v="2"/>
    <x v="7"/>
  </r>
  <r>
    <n v="2397"/>
    <s v="#ADOPTROHINGYA PROJECT (Canceled)"/>
    <s v="Matching refugees with sponsors in the US for 5 years. Our goal is to assist 300 Rohingya refugee families with supportive communities."/>
    <x v="346"/>
    <n v="0"/>
    <x v="1"/>
    <x v="0"/>
    <s v="USD"/>
    <n v="1420233256"/>
    <x v="2397"/>
    <b v="0"/>
    <n v="0"/>
    <b v="0"/>
    <s v="technology/web"/>
    <n v="0"/>
    <e v="#DIV/0!"/>
    <x v="2"/>
    <x v="7"/>
  </r>
  <r>
    <n v="2398"/>
    <s v="Roekee.com (Canceled)"/>
    <s v="The internets new search engine. Looking for funding to develop our backend web indexing software with an emphasis on automation."/>
    <x v="23"/>
    <n v="0"/>
    <x v="1"/>
    <x v="0"/>
    <s v="USD"/>
    <n v="1435874384"/>
    <x v="2398"/>
    <b v="0"/>
    <n v="0"/>
    <b v="0"/>
    <s v="technology/web"/>
    <n v="0"/>
    <e v="#DIV/0!"/>
    <x v="2"/>
    <x v="7"/>
  </r>
  <r>
    <n v="2399"/>
    <s v="SheLifts - the #1 Female Bodybuilding HUB (Canceled)"/>
    <s v="SheLifts is going to be the number One international social HUB &amp; information resource for women into weight lifting"/>
    <x v="93"/>
    <n v="0"/>
    <x v="1"/>
    <x v="11"/>
    <s v="SEK"/>
    <n v="1418934506"/>
    <x v="2399"/>
    <b v="0"/>
    <n v="0"/>
    <b v="0"/>
    <s v="technology/web"/>
    <n v="0"/>
    <e v="#DIV/0!"/>
    <x v="2"/>
    <x v="7"/>
  </r>
  <r>
    <n v="2400"/>
    <s v="NEW 2016 Social Media Litesbook (Canceled)"/>
    <s v="New Innovation of Social Media with New Technology created to bring users even closer togethor - Tabs &amp; Features never seen before!"/>
    <x v="63"/>
    <n v="0"/>
    <x v="1"/>
    <x v="2"/>
    <s v="AUD"/>
    <n v="1460615164"/>
    <x v="2400"/>
    <b v="0"/>
    <n v="0"/>
    <b v="0"/>
    <s v="technology/web"/>
    <n v="0"/>
    <e v="#DIV/0!"/>
    <x v="2"/>
    <x v="7"/>
  </r>
  <r>
    <n v="2401"/>
    <s v="The Dancing Elephant, Traditional Dosa and Indian Cuisine"/>
    <s v="A &quot;Hypo-allergenic&quot; food cart that specializes in making traditional Indian Meals with a delicious American flavor combination."/>
    <x v="89"/>
    <n v="201"/>
    <x v="2"/>
    <x v="0"/>
    <s v="USD"/>
    <n v="1457207096"/>
    <x v="2401"/>
    <b v="0"/>
    <n v="9"/>
    <b v="0"/>
    <s v="food/food trucks"/>
    <n v="7.1785714285714283E-3"/>
    <n v="22.333333333333332"/>
    <x v="7"/>
    <x v="19"/>
  </r>
  <r>
    <n v="2402"/>
    <s v="Cupcake Truck Unite"/>
    <s v="Small town, delicious treats, and a mobile truck"/>
    <x v="14"/>
    <n v="52"/>
    <x v="2"/>
    <x v="0"/>
    <s v="USD"/>
    <n v="1431533931"/>
    <x v="2402"/>
    <b v="0"/>
    <n v="1"/>
    <b v="0"/>
    <s v="food/food trucks"/>
    <n v="4.3333333333333331E-3"/>
    <n v="52"/>
    <x v="7"/>
    <x v="19"/>
  </r>
  <r>
    <n v="2403"/>
    <s v="Think Green, Think Tea Trike! - A mobile cafe &amp; online shop."/>
    <s v="The aim is to start a business/service serving the finest green tea to my local area by trike as well as selling tea online."/>
    <x v="38"/>
    <n v="202"/>
    <x v="2"/>
    <x v="1"/>
    <s v="GBP"/>
    <n v="1459368658"/>
    <x v="2403"/>
    <b v="0"/>
    <n v="12"/>
    <b v="0"/>
    <s v="food/food trucks"/>
    <n v="0.16833333333333333"/>
    <n v="16.833333333333332"/>
    <x v="7"/>
    <x v="19"/>
  </r>
  <r>
    <n v="2404"/>
    <s v="Square Donuts Truck"/>
    <s v="We would love another Donut Food Truck for your famous Square Donuts.  We have one successful truck and retail store open already!"/>
    <x v="36"/>
    <n v="0"/>
    <x v="2"/>
    <x v="0"/>
    <s v="USD"/>
    <n v="1451782607"/>
    <x v="2404"/>
    <b v="0"/>
    <n v="0"/>
    <b v="0"/>
    <s v="food/food trucks"/>
    <n v="0"/>
    <e v="#DIV/0!"/>
    <x v="7"/>
    <x v="19"/>
  </r>
  <r>
    <n v="2405"/>
    <s v="JoyShtick Food Truck"/>
    <s v="We are the first gaming-themed food truck, bringing gourmet pub fare to the Jacksonville area."/>
    <x v="10"/>
    <n v="1126"/>
    <x v="2"/>
    <x v="0"/>
    <s v="USD"/>
    <n v="1472911375"/>
    <x v="2405"/>
    <b v="0"/>
    <n v="20"/>
    <b v="0"/>
    <s v="food/food trucks"/>
    <n v="0.22520000000000001"/>
    <n v="56.3"/>
    <x v="7"/>
    <x v="19"/>
  </r>
  <r>
    <n v="2406"/>
    <s v="Arnold's Happy Days Food Truck"/>
    <s v="Be a part of something BIG, support us in opening the best burger truck in Tacoma! ~ &quot;So I donâ€™t have to dream alone!&quot;"/>
    <x v="53"/>
    <n v="1345"/>
    <x v="2"/>
    <x v="0"/>
    <s v="USD"/>
    <n v="1421635190"/>
    <x v="2406"/>
    <b v="0"/>
    <n v="16"/>
    <b v="0"/>
    <s v="food/food trucks"/>
    <n v="0.41384615384615386"/>
    <n v="84.0625"/>
    <x v="7"/>
    <x v="19"/>
  </r>
  <r>
    <n v="2407"/>
    <s v="&quot;PASHUT&quot;-(Means â€˜simpleâ€™ in Hebrew)"/>
    <s v="Hummus-mediterranean diet, real food, organic, vegan, kosher._x000a_An original great health oriented street food in Santa Fe NM."/>
    <x v="29"/>
    <n v="5557"/>
    <x v="2"/>
    <x v="0"/>
    <s v="USD"/>
    <n v="1428732000"/>
    <x v="2407"/>
    <b v="0"/>
    <n v="33"/>
    <b v="0"/>
    <s v="food/food trucks"/>
    <n v="0.25259090909090909"/>
    <n v="168.39393939393941"/>
    <x v="7"/>
    <x v="19"/>
  </r>
  <r>
    <n v="2408"/>
    <s v="Sabroso On Wheels"/>
    <s v="A US Army Vet trying to get a Peruvian food truck going! Really good Peruvian food now mobile!"/>
    <x v="36"/>
    <n v="30"/>
    <x v="2"/>
    <x v="0"/>
    <s v="USD"/>
    <n v="1415247757"/>
    <x v="2408"/>
    <b v="0"/>
    <n v="2"/>
    <b v="0"/>
    <s v="food/food trucks"/>
    <n v="2E-3"/>
    <n v="15"/>
    <x v="7"/>
    <x v="19"/>
  </r>
  <r>
    <n v="2409"/>
    <s v="Johnny's Food Truck a Puerto Rican and BBQ infusion"/>
    <s v="I am looking to start a food truck with an infusion of my Puerto Rican heritage and my love for BBQ."/>
    <x v="31"/>
    <n v="460"/>
    <x v="2"/>
    <x v="0"/>
    <s v="USD"/>
    <n v="1439931675"/>
    <x v="2409"/>
    <b v="0"/>
    <n v="6"/>
    <b v="0"/>
    <s v="food/food trucks"/>
    <n v="1.84E-2"/>
    <n v="76.666666666666671"/>
    <x v="7"/>
    <x v="19"/>
  </r>
  <r>
    <n v="2410"/>
    <s v="Websters grill truck       slow cooked meats"/>
    <s v="Websters grill truck the best slow cooked meats on hot coals_x000a_Beef bisket, roast Lamb, roast chicken, Ribs, burgers, sliders,"/>
    <x v="36"/>
    <n v="0"/>
    <x v="2"/>
    <x v="2"/>
    <s v="AUD"/>
    <n v="1441619275"/>
    <x v="2410"/>
    <b v="0"/>
    <n v="0"/>
    <b v="0"/>
    <s v="food/food trucks"/>
    <n v="0"/>
    <e v="#DIV/0!"/>
    <x v="7"/>
    <x v="19"/>
  </r>
  <r>
    <n v="2411"/>
    <s v="Was ist das"/>
    <s v="I want to create an authentic German food truck to travel all over the US. Spreading amazing German Food to Summer Time Music Festivals"/>
    <x v="31"/>
    <n v="151"/>
    <x v="2"/>
    <x v="0"/>
    <s v="USD"/>
    <n v="1440524082"/>
    <x v="2411"/>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x v="6"/>
    <n v="0"/>
    <x v="2"/>
    <x v="6"/>
    <s v="EUR"/>
    <n v="1480185673"/>
    <x v="2412"/>
    <b v="0"/>
    <n v="0"/>
    <b v="0"/>
    <s v="food/food trucks"/>
    <n v="0"/>
    <e v="#DIV/0!"/>
    <x v="7"/>
    <x v="19"/>
  </r>
  <r>
    <n v="2413"/>
    <s v="Lone Pine Coffee Brewery"/>
    <s v="Lone Pine Coffee Brewery will be a portable third-wave coffee shop available for wedding receptions and other events!"/>
    <x v="9"/>
    <n v="25"/>
    <x v="2"/>
    <x v="0"/>
    <s v="USD"/>
    <n v="1401579000"/>
    <x v="2413"/>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x v="36"/>
    <n v="460"/>
    <x v="2"/>
    <x v="0"/>
    <s v="USD"/>
    <n v="1440215940"/>
    <x v="2414"/>
    <b v="0"/>
    <n v="13"/>
    <b v="0"/>
    <s v="food/food trucks"/>
    <n v="3.0666666666666665E-2"/>
    <n v="35.384615384615387"/>
    <x v="7"/>
    <x v="19"/>
  </r>
  <r>
    <n v="2415"/>
    <s v="Local Food Truck is Off the Hoof!"/>
    <s v="It will be ridiculously easy to become addicted to the full, rich flavor of locally raised beef, pork, and more..."/>
    <x v="127"/>
    <n v="335"/>
    <x v="2"/>
    <x v="0"/>
    <s v="USD"/>
    <n v="1468615346"/>
    <x v="2415"/>
    <b v="0"/>
    <n v="6"/>
    <b v="0"/>
    <s v="food/food trucks"/>
    <n v="5.5833333333333334E-3"/>
    <n v="55.833333333333336"/>
    <x v="7"/>
    <x v="19"/>
  </r>
  <r>
    <n v="2416"/>
    <s v="Smokin' J's BBQ. food truck"/>
    <s v="ex school bus redesigned into pickup truck complete with giant meat smoker in &quot;bed&quot; of truck and kitchen in the &quot;cab&quot; of the truck."/>
    <x v="22"/>
    <n v="5"/>
    <x v="2"/>
    <x v="0"/>
    <s v="USD"/>
    <n v="1426345200"/>
    <x v="2416"/>
    <b v="0"/>
    <n v="1"/>
    <b v="0"/>
    <s v="food/food trucks"/>
    <n v="2.5000000000000001E-4"/>
    <n v="5"/>
    <x v="7"/>
    <x v="19"/>
  </r>
  <r>
    <n v="2417"/>
    <s v="I want to make the best fried chicken!!"/>
    <s v="I have been working on a recipe for 20 years now and need to perfect it!  Also want to do a gluten free version, then open a food truck"/>
    <x v="28"/>
    <n v="0"/>
    <x v="2"/>
    <x v="0"/>
    <s v="USD"/>
    <n v="1407705187"/>
    <x v="2417"/>
    <b v="0"/>
    <n v="0"/>
    <b v="0"/>
    <s v="food/food trucks"/>
    <n v="0"/>
    <e v="#DIV/0!"/>
    <x v="7"/>
    <x v="19"/>
  </r>
  <r>
    <n v="2418"/>
    <s v="Mexican food truck"/>
    <s v="I want to start my food truck business."/>
    <x v="31"/>
    <n v="5"/>
    <x v="2"/>
    <x v="0"/>
    <s v="USD"/>
    <n v="1427225644"/>
    <x v="2418"/>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x v="9"/>
    <n v="0"/>
    <x v="2"/>
    <x v="0"/>
    <s v="USD"/>
    <n v="1424281389"/>
    <x v="2419"/>
    <b v="0"/>
    <n v="0"/>
    <b v="0"/>
    <s v="food/food trucks"/>
    <n v="0"/>
    <e v="#DIV/0!"/>
    <x v="7"/>
    <x v="19"/>
  </r>
  <r>
    <n v="2420"/>
    <s v="Pangea Cuisines &quot;Continental Drift&quot; A Paleo food Truck!"/>
    <s v="Pangea Cuisines offers authentic hand crafted dishes, utilizing fresh ingredients selected that very morning."/>
    <x v="347"/>
    <n v="2501"/>
    <x v="2"/>
    <x v="0"/>
    <s v="USD"/>
    <n v="1415583695"/>
    <x v="2420"/>
    <b v="0"/>
    <n v="36"/>
    <b v="0"/>
    <s v="food/food trucks"/>
    <n v="0.14825133372851215"/>
    <n v="69.472222222222229"/>
    <x v="7"/>
    <x v="19"/>
  </r>
  <r>
    <n v="2421"/>
    <s v="hot dog cart"/>
    <s v="help me start Merrill's first hot dog cart in this empty lot"/>
    <x v="12"/>
    <n v="1"/>
    <x v="2"/>
    <x v="0"/>
    <s v="USD"/>
    <n v="1424536196"/>
    <x v="2421"/>
    <b v="0"/>
    <n v="1"/>
    <b v="0"/>
    <s v="food/food trucks"/>
    <n v="1.6666666666666666E-4"/>
    <n v="1"/>
    <x v="7"/>
    <x v="19"/>
  </r>
  <r>
    <n v="2422"/>
    <s v="Help starting a family owned food truck"/>
    <s v="Family owned business serving BBQ and seafood to the public"/>
    <x v="2"/>
    <n v="1"/>
    <x v="2"/>
    <x v="0"/>
    <s v="USD"/>
    <n v="1426091036"/>
    <x v="2422"/>
    <b v="0"/>
    <n v="1"/>
    <b v="0"/>
    <s v="food/food trucks"/>
    <n v="2E-3"/>
    <n v="1"/>
    <x v="7"/>
    <x v="19"/>
  </r>
  <r>
    <n v="2423"/>
    <s v="FBTR BBQ"/>
    <s v="FBTR is a Texas-style, North Carolina based, homemade BBQ company looking to bring good meat to the masses."/>
    <x v="127"/>
    <n v="8"/>
    <x v="2"/>
    <x v="0"/>
    <s v="USD"/>
    <n v="1420044890"/>
    <x v="2423"/>
    <b v="0"/>
    <n v="1"/>
    <b v="0"/>
    <s v="food/food trucks"/>
    <n v="1.3333333333333334E-4"/>
    <n v="8"/>
    <x v="7"/>
    <x v="19"/>
  </r>
  <r>
    <n v="2424"/>
    <s v="Lily and Memphs"/>
    <s v="Great and creative food from the heart in the form of a sweet food truck!"/>
    <x v="31"/>
    <n v="310"/>
    <x v="2"/>
    <x v="0"/>
    <s v="USD"/>
    <n v="1414445108"/>
    <x v="2424"/>
    <b v="0"/>
    <n v="9"/>
    <b v="0"/>
    <s v="food/food trucks"/>
    <n v="1.24E-2"/>
    <n v="34.444444444444443"/>
    <x v="7"/>
    <x v="19"/>
  </r>
  <r>
    <n v="2425"/>
    <s v="Food Cart Tour With Raz Simone and Macklemore"/>
    <s v="I have the chance to take my Food Cart Business on the road. This is a major opportunity for a lot of people to learn and prosper."/>
    <x v="8"/>
    <n v="1"/>
    <x v="2"/>
    <x v="0"/>
    <s v="USD"/>
    <n v="1464386640"/>
    <x v="2425"/>
    <b v="0"/>
    <n v="1"/>
    <b v="0"/>
    <s v="food/food trucks"/>
    <n v="2.8571428571428574E-4"/>
    <n v="1"/>
    <x v="7"/>
    <x v="19"/>
  </r>
  <r>
    <n v="2426"/>
    <s v="The Low-Calorie Food Truck"/>
    <s v="Aspiring to create a food truck with many delicious low calorie meals to encourage healthy eating while enjoying every bite."/>
    <x v="22"/>
    <n v="0"/>
    <x v="2"/>
    <x v="0"/>
    <s v="USD"/>
    <n v="1439006692"/>
    <x v="2426"/>
    <b v="0"/>
    <n v="0"/>
    <b v="0"/>
    <s v="food/food trucks"/>
    <n v="0"/>
    <e v="#DIV/0!"/>
    <x v="7"/>
    <x v="19"/>
  </r>
  <r>
    <n v="2427"/>
    <s v="Wraps in a snap. Fast lunch with a gourmet punch!"/>
    <s v="Fast and simple lunches for those on the go.  All (lunch) deals $10 or less."/>
    <x v="63"/>
    <n v="1"/>
    <x v="2"/>
    <x v="0"/>
    <s v="USD"/>
    <n v="1458715133"/>
    <x v="2427"/>
    <b v="0"/>
    <n v="1"/>
    <b v="0"/>
    <s v="food/food trucks"/>
    <n v="2.0000000000000002E-5"/>
    <n v="1"/>
    <x v="7"/>
    <x v="19"/>
  </r>
  <r>
    <n v="2428"/>
    <s v="Premium Burgers"/>
    <s v="From Moo 2 You! We want to offer premium burgers to a taco flooded environment."/>
    <x v="19"/>
    <n v="1"/>
    <x v="2"/>
    <x v="0"/>
    <s v="USD"/>
    <n v="1426182551"/>
    <x v="2428"/>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x v="348"/>
    <n v="2005"/>
    <x v="2"/>
    <x v="10"/>
    <s v="NOK"/>
    <n v="1486313040"/>
    <x v="2429"/>
    <b v="0"/>
    <n v="4"/>
    <b v="0"/>
    <s v="food/food trucks"/>
    <n v="1.4321428571428572E-2"/>
    <n v="501.25"/>
    <x v="7"/>
    <x v="19"/>
  </r>
  <r>
    <n v="2430"/>
    <s v="It's so cute! - Great food!"/>
    <s v="This little guy will be circling the streets of Brickell &amp; Wynwood in Miami serving Venezuelan dishes. It needs TLC and some equipment"/>
    <x v="9"/>
    <n v="21"/>
    <x v="2"/>
    <x v="0"/>
    <s v="USD"/>
    <n v="1455246504"/>
    <x v="2430"/>
    <b v="0"/>
    <n v="2"/>
    <b v="0"/>
    <s v="food/food trucks"/>
    <n v="7.0000000000000001E-3"/>
    <n v="10.5"/>
    <x v="7"/>
    <x v="19"/>
  </r>
  <r>
    <n v="2431"/>
    <s v="Murphy's good eatin'"/>
    <s v="Go to Colorado and run a food truck with homemade food of all kinds."/>
    <x v="57"/>
    <n v="2"/>
    <x v="2"/>
    <x v="0"/>
    <s v="USD"/>
    <n v="1467080613"/>
    <x v="2431"/>
    <b v="0"/>
    <n v="2"/>
    <b v="0"/>
    <s v="food/food trucks"/>
    <n v="2.0000000000000002E-5"/>
    <n v="1"/>
    <x v="7"/>
    <x v="19"/>
  </r>
  <r>
    <n v="2432"/>
    <s v="funding for bbq trailer"/>
    <s v="Looking to start competition cooking and need start-up help.  Offering brisket tasting to all contributors."/>
    <x v="32"/>
    <n v="2"/>
    <x v="2"/>
    <x v="0"/>
    <s v="USD"/>
    <n v="1425791697"/>
    <x v="2432"/>
    <b v="0"/>
    <n v="2"/>
    <b v="0"/>
    <s v="food/food trucks"/>
    <n v="1.4285714285714287E-4"/>
    <n v="1"/>
    <x v="7"/>
    <x v="19"/>
  </r>
  <r>
    <n v="2433"/>
    <s v="TWIZTID CREATIONS"/>
    <s v="I want to create an amazing menu that no one eals has.I have great ideas like a non-traditional pb&amp;j thats wraped in an eggroll &amp; fried"/>
    <x v="3"/>
    <n v="0"/>
    <x v="2"/>
    <x v="0"/>
    <s v="USD"/>
    <n v="1456608943"/>
    <x v="2433"/>
    <b v="0"/>
    <n v="0"/>
    <b v="0"/>
    <s v="food/food trucks"/>
    <n v="0"/>
    <e v="#DIV/0!"/>
    <x v="7"/>
    <x v="19"/>
  </r>
  <r>
    <n v="2434"/>
    <s v="Fresh fruit and veggies for the hood!"/>
    <s v="Mobile food truck loaded with locally grown fresh fruits and veggies. Caters to the inner-city and zip codes known as food deserts."/>
    <x v="22"/>
    <n v="26"/>
    <x v="2"/>
    <x v="0"/>
    <s v="USD"/>
    <n v="1438662474"/>
    <x v="2434"/>
    <b v="0"/>
    <n v="2"/>
    <b v="0"/>
    <s v="food/food trucks"/>
    <n v="1.2999999999999999E-3"/>
    <n v="13"/>
    <x v="7"/>
    <x v="19"/>
  </r>
  <r>
    <n v="2435"/>
    <s v="Paleo food as a Take Away-food, order and pay in the app"/>
    <s v="Healthy, paleo food nearby gym and office areas. You pic your order and pay in the app and pic your time for just pic up the food."/>
    <x v="65"/>
    <n v="1224"/>
    <x v="2"/>
    <x v="11"/>
    <s v="SEK"/>
    <n v="1444027186"/>
    <x v="2435"/>
    <b v="0"/>
    <n v="4"/>
    <b v="0"/>
    <s v="food/food trucks"/>
    <n v="4.8960000000000002E-3"/>
    <n v="306"/>
    <x v="7"/>
    <x v="19"/>
  </r>
  <r>
    <n v="2436"/>
    <s v="Waistband: Solar Powered Vegan Quality of Life Truck"/>
    <s v="A sustainable vegan food truck. Locally and solar powered. Mission: hydroponic farms &amp; non profit eateries in impoverished lands by'30."/>
    <x v="349"/>
    <n v="45"/>
    <x v="2"/>
    <x v="5"/>
    <s v="CAD"/>
    <n v="1454078770"/>
    <x v="2436"/>
    <b v="0"/>
    <n v="2"/>
    <b v="0"/>
    <s v="food/food trucks"/>
    <n v="3.8461538461538462E-4"/>
    <n v="22.5"/>
    <x v="7"/>
    <x v="19"/>
  </r>
  <r>
    <n v="2437"/>
    <s v="Cuppa Gumbos"/>
    <s v="Homemade Gumbo, Stews and Curry to be served hot and fresh everyday at any festival or concert we can attend."/>
    <x v="6"/>
    <n v="0"/>
    <x v="2"/>
    <x v="0"/>
    <s v="USD"/>
    <n v="1426615200"/>
    <x v="2437"/>
    <b v="0"/>
    <n v="0"/>
    <b v="0"/>
    <s v="food/food trucks"/>
    <n v="0"/>
    <e v="#DIV/0!"/>
    <x v="7"/>
    <x v="19"/>
  </r>
  <r>
    <n v="2438"/>
    <s v="FOOD|Art"/>
    <s v="I'm starting a catering and food truck business of southern comfort food. My FOOD is my Art!  _x000a_Thanks for you help!"/>
    <x v="36"/>
    <n v="50"/>
    <x v="2"/>
    <x v="0"/>
    <s v="USD"/>
    <n v="1449529062"/>
    <x v="2438"/>
    <b v="0"/>
    <n v="1"/>
    <b v="0"/>
    <s v="food/food trucks"/>
    <n v="3.3333333333333335E-3"/>
    <n v="50"/>
    <x v="7"/>
    <x v="19"/>
  </r>
  <r>
    <n v="2439"/>
    <s v="Pillow Puffs Concessions"/>
    <s v="Expand cotton candy concession to include other foods and purchase a trailer to haul._x000a_Purchase unstuffed pets to fill with cotton candy"/>
    <x v="3"/>
    <n v="0"/>
    <x v="2"/>
    <x v="0"/>
    <s v="USD"/>
    <n v="1445197129"/>
    <x v="2439"/>
    <b v="0"/>
    <n v="0"/>
    <b v="0"/>
    <s v="food/food trucks"/>
    <n v="0"/>
    <e v="#DIV/0!"/>
    <x v="7"/>
    <x v="19"/>
  </r>
  <r>
    <n v="2440"/>
    <s v="The first green Food Truck in Phnom Penh"/>
    <s v="Starting a entire clean energy food truck and set a new standard for Cambodia"/>
    <x v="10"/>
    <n v="10"/>
    <x v="2"/>
    <x v="18"/>
    <s v="EUR"/>
    <n v="1455399313"/>
    <x v="2440"/>
    <b v="0"/>
    <n v="2"/>
    <b v="0"/>
    <s v="food/food trucks"/>
    <n v="2E-3"/>
    <n v="5"/>
    <x v="7"/>
    <x v="19"/>
  </r>
  <r>
    <n v="2441"/>
    <s v="Bring Alchemy Pops to the People!"/>
    <s v="YOU can help Alchemy Pops POP up on a street near you!"/>
    <x v="51"/>
    <n v="8091"/>
    <x v="0"/>
    <x v="0"/>
    <s v="USD"/>
    <n v="1437627540"/>
    <x v="2441"/>
    <b v="0"/>
    <n v="109"/>
    <b v="1"/>
    <s v="food/small batch"/>
    <n v="1.0788"/>
    <n v="74.22935779816514"/>
    <x v="7"/>
    <x v="33"/>
  </r>
  <r>
    <n v="2442"/>
    <s v="Young Mountain Tea: A New White Tea from India's Himalayas"/>
    <s v="The first tea from a new sustainable tea region in India's young, rising Himalayas."/>
    <x v="95"/>
    <n v="30226"/>
    <x v="0"/>
    <x v="0"/>
    <s v="USD"/>
    <n v="1426777228"/>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x v="22"/>
    <n v="40502.99"/>
    <x v="0"/>
    <x v="0"/>
    <s v="USD"/>
    <n v="1408114822"/>
    <x v="2443"/>
    <b v="0"/>
    <n v="311"/>
    <b v="1"/>
    <s v="food/small batch"/>
    <n v="2.0251494999999999"/>
    <n v="130.23469453376205"/>
    <x v="7"/>
    <x v="33"/>
  </r>
  <r>
    <n v="2444"/>
    <s v="Trish's Truffles &amp; Sweet Treats."/>
    <s v="Chocolate Truffles &amp; Sweet Treats handcrafted the European traditional way.  One bite and you will always want to eat dessert first!"/>
    <x v="9"/>
    <n v="3258"/>
    <x v="0"/>
    <x v="0"/>
    <s v="USD"/>
    <n v="1464199591"/>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x v="10"/>
    <n v="8640"/>
    <x v="0"/>
    <x v="0"/>
    <s v="USD"/>
    <n v="1443242021"/>
    <x v="2445"/>
    <b v="0"/>
    <n v="115"/>
    <b v="1"/>
    <s v="food/small batch"/>
    <n v="1.728"/>
    <n v="75.130434782608702"/>
    <x v="7"/>
    <x v="33"/>
  </r>
  <r>
    <n v="2446"/>
    <s v="Brooklyn Cookie Company is growing!"/>
    <s v="The Brooklyn Cookie Company plans to bring our signature &quot;Mushroom&quot; Meringue Cookies and Just Meringues! to stores around the country!"/>
    <x v="10"/>
    <n v="8399"/>
    <x v="0"/>
    <x v="0"/>
    <s v="USD"/>
    <n v="1480174071"/>
    <x v="2446"/>
    <b v="0"/>
    <n v="111"/>
    <b v="1"/>
    <s v="food/small batch"/>
    <n v="1.6798"/>
    <n v="75.666666666666671"/>
    <x v="7"/>
    <x v="33"/>
  </r>
  <r>
    <n v="2447"/>
    <s v="The Workingman's Cake by Delectabites"/>
    <s v="Some days you just need cake! Homemade cake, wild (and classic) flavors, icing on the inside and shipped fresh to your home or office!"/>
    <x v="30"/>
    <n v="10680"/>
    <x v="0"/>
    <x v="0"/>
    <s v="USD"/>
    <n v="1478923200"/>
    <x v="2447"/>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x v="44"/>
    <n v="430"/>
    <x v="0"/>
    <x v="0"/>
    <s v="USD"/>
    <n v="1472621760"/>
    <x v="2448"/>
    <b v="0"/>
    <n v="9"/>
    <b v="1"/>
    <s v="food/small batch"/>
    <n v="1.075"/>
    <n v="47.777777777777779"/>
    <x v="7"/>
    <x v="33"/>
  </r>
  <r>
    <n v="2449"/>
    <s v="Born to Crunch - Jackson Holesome Granola"/>
    <s v="Wholesome, gluten-free, crunchy granola hand-baked in Jackson, WY. Rich in protein, omega 3's, and fiber. Help me get it to you!"/>
    <x v="3"/>
    <n v="10800"/>
    <x v="0"/>
    <x v="0"/>
    <s v="USD"/>
    <n v="1417321515"/>
    <x v="2449"/>
    <b v="0"/>
    <n v="120"/>
    <b v="1"/>
    <s v="food/small batch"/>
    <n v="1.08"/>
    <n v="90"/>
    <x v="7"/>
    <x v="33"/>
  </r>
  <r>
    <n v="2450"/>
    <s v="Old Coast Ales: Brewery and Taproom"/>
    <s v="Old Coast Ales will be St. Augustine's very own micro brewery where our focus will be on creating unique and traditional beer styles."/>
    <x v="36"/>
    <n v="15230.03"/>
    <x v="0"/>
    <x v="0"/>
    <s v="USD"/>
    <n v="1414465860"/>
    <x v="2450"/>
    <b v="0"/>
    <n v="102"/>
    <b v="1"/>
    <s v="food/small batch"/>
    <n v="1.0153353333333335"/>
    <n v="149.31401960784314"/>
    <x v="7"/>
    <x v="33"/>
  </r>
  <r>
    <n v="2451"/>
    <s v="Boss Balls Protein Balls"/>
    <s v="Meet the best tasting high protein, low sugar protein snack on the planet. Guaranteed to turn you into a stone cold fox."/>
    <x v="3"/>
    <n v="11545"/>
    <x v="0"/>
    <x v="0"/>
    <s v="USD"/>
    <n v="1488750490"/>
    <x v="2451"/>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x v="20"/>
    <n v="801"/>
    <x v="0"/>
    <x v="0"/>
    <s v="USD"/>
    <n v="1451430000"/>
    <x v="2452"/>
    <b v="0"/>
    <n v="15"/>
    <b v="1"/>
    <s v="food/small batch"/>
    <n v="1.335"/>
    <n v="53.4"/>
    <x v="7"/>
    <x v="33"/>
  </r>
  <r>
    <n v="2453"/>
    <s v="Bounce Jerky - Natural - Hand-Crafted - Quality"/>
    <s v="Creating naturally smoked Jerky without the use of artificial ingredients or preservatives. A healthier snack that taste great!"/>
    <x v="9"/>
    <n v="4641"/>
    <x v="0"/>
    <x v="0"/>
    <s v="USD"/>
    <n v="1486053409"/>
    <x v="2453"/>
    <b v="0"/>
    <n v="67"/>
    <b v="1"/>
    <s v="food/small batch"/>
    <n v="1.5469999999999999"/>
    <n v="69.268656716417908"/>
    <x v="7"/>
    <x v="33"/>
  </r>
  <r>
    <n v="2454"/>
    <s v="Bine Brewing - Brewed Within Reach"/>
    <s v="Beer. Delicious, Salem made beer. Only the freshest, small batch beer straight from the source. Our beer is brewed within reach."/>
    <x v="19"/>
    <n v="35296"/>
    <x v="0"/>
    <x v="0"/>
    <s v="USD"/>
    <n v="1489207808"/>
    <x v="2454"/>
    <b v="0"/>
    <n v="130"/>
    <b v="1"/>
    <s v="food/small batch"/>
    <n v="1.0084571428571429"/>
    <n v="271.50769230769231"/>
    <x v="7"/>
    <x v="33"/>
  </r>
  <r>
    <n v="2455"/>
    <s v="Yo Mama's Sauces &amp; Rubs"/>
    <s v="Mama wants everyone to try her secret recipes for sauces and rubs. She uses only the freshest ingredients for them."/>
    <x v="43"/>
    <n v="546"/>
    <x v="0"/>
    <x v="0"/>
    <s v="USD"/>
    <n v="1461177950"/>
    <x v="2455"/>
    <b v="0"/>
    <n v="16"/>
    <b v="1"/>
    <s v="food/small batch"/>
    <n v="1.82"/>
    <n v="34.125"/>
    <x v="7"/>
    <x v="33"/>
  </r>
  <r>
    <n v="2456"/>
    <s v="Beef Sticks to Chomp On!!"/>
    <s v="These beef sticks will make your taste buds dance with happiness. Plus they are healthier than most available today!"/>
    <x v="15"/>
    <n v="2713"/>
    <x v="0"/>
    <x v="0"/>
    <s v="USD"/>
    <n v="1488063839"/>
    <x v="2456"/>
    <b v="0"/>
    <n v="67"/>
    <b v="1"/>
    <s v="food/small batch"/>
    <n v="1.8086666666666666"/>
    <n v="40.492537313432834"/>
    <x v="7"/>
    <x v="33"/>
  </r>
  <r>
    <n v="2457"/>
    <s v="NDWK The North Dakota Wine Kitchen"/>
    <s v="If you love wine, and have ever dreamed of crafting your own. You can in 3 easy steps.  Sample~Sprinkle~Savor."/>
    <x v="165"/>
    <n v="23530"/>
    <x v="0"/>
    <x v="0"/>
    <s v="USD"/>
    <n v="1458826056"/>
    <x v="2457"/>
    <b v="0"/>
    <n v="124"/>
    <b v="1"/>
    <s v="food/small batch"/>
    <n v="1.0230434782608695"/>
    <n v="189.75806451612902"/>
    <x v="7"/>
    <x v="33"/>
  </r>
  <r>
    <n v="2458"/>
    <s v="Smoke, Loaf &amp; Saucer"/>
    <s v="Three ladies starting a small bakery/toast bar concept @SmorgasburgLA.  House made pastries and bread using local and fun ingredients."/>
    <x v="10"/>
    <n v="5509"/>
    <x v="0"/>
    <x v="0"/>
    <s v="USD"/>
    <n v="1465498800"/>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x v="11"/>
    <n v="30675"/>
    <x v="0"/>
    <x v="0"/>
    <s v="USD"/>
    <n v="1458742685"/>
    <x v="2459"/>
    <b v="0"/>
    <n v="282"/>
    <b v="1"/>
    <s v="food/small batch"/>
    <n v="1.0225"/>
    <n v="108.77659574468085"/>
    <x v="7"/>
    <x v="33"/>
  </r>
  <r>
    <n v="2460"/>
    <s v="Grano: The Good Place to Get Great Bread"/>
    <s v="A humble and homey bakery passionately obsessed with good bread. Grano will fast become your favorite neighborhood food hub."/>
    <x v="0"/>
    <n v="8567"/>
    <x v="0"/>
    <x v="0"/>
    <s v="USD"/>
    <n v="1483417020"/>
    <x v="2460"/>
    <b v="0"/>
    <n v="68"/>
    <b v="1"/>
    <s v="food/small batch"/>
    <n v="1.0078823529411765"/>
    <n v="125.98529411764706"/>
    <x v="7"/>
    <x v="33"/>
  </r>
  <r>
    <n v="2461"/>
    <s v="Christian &amp; The Sinners"/>
    <s v="Songs of faith and worship that are so deeply spiritual you could sing them in church, so down to earth you could play them in a bar."/>
    <x v="51"/>
    <n v="7785"/>
    <x v="0"/>
    <x v="0"/>
    <s v="USD"/>
    <n v="1317438000"/>
    <x v="2461"/>
    <b v="0"/>
    <n v="86"/>
    <b v="1"/>
    <s v="music/indie rock"/>
    <n v="1.038"/>
    <n v="90.523255813953483"/>
    <x v="4"/>
    <x v="14"/>
  </r>
  <r>
    <n v="2462"/>
    <s v="Help CHURCHES turn this song into an LGBT anthem!"/>
    <s v="CHURCHES, an indie rock band from Oakland, CA, is recording a new single about marriage equality and pressing it to 7&quot; vinyl."/>
    <x v="9"/>
    <n v="3321.25"/>
    <x v="0"/>
    <x v="0"/>
    <s v="USD"/>
    <n v="1342672096"/>
    <x v="2462"/>
    <b v="0"/>
    <n v="115"/>
    <b v="1"/>
    <s v="music/indie rock"/>
    <n v="1.1070833333333334"/>
    <n v="28.880434782608695"/>
    <x v="4"/>
    <x v="14"/>
  </r>
  <r>
    <n v="2463"/>
    <s v="Emma Ate the Lion &quot;Songs Two Count Too&quot;"/>
    <s v="Emma Ate The Lion's debut full length album"/>
    <x v="13"/>
    <n v="2325"/>
    <x v="0"/>
    <x v="0"/>
    <s v="USD"/>
    <n v="1366138800"/>
    <x v="2463"/>
    <b v="0"/>
    <n v="75"/>
    <b v="1"/>
    <s v="music/indie rock"/>
    <n v="1.1625000000000001"/>
    <n v="31"/>
    <x v="4"/>
    <x v="14"/>
  </r>
  <r>
    <n v="2464"/>
    <s v="The Enemy Feathers NEW EP"/>
    <s v="The Enemy Feathers are passing the proverbial hat to see if we can raise enough money to complete Our NEW EP"/>
    <x v="13"/>
    <n v="2222"/>
    <x v="0"/>
    <x v="5"/>
    <s v="CAD"/>
    <n v="1443641340"/>
    <x v="2464"/>
    <b v="0"/>
    <n v="43"/>
    <b v="1"/>
    <s v="music/indie rock"/>
    <n v="1.111"/>
    <n v="51.674418604651166"/>
    <x v="4"/>
    <x v="14"/>
  </r>
  <r>
    <n v="2465"/>
    <s v="The Lion Oh My - Our first full length release"/>
    <s v="An indie band from Spokane, WA looking to master and package their first full length album."/>
    <x v="176"/>
    <n v="1261"/>
    <x v="0"/>
    <x v="0"/>
    <s v="USD"/>
    <n v="1348420548"/>
    <x v="2465"/>
    <b v="0"/>
    <n v="48"/>
    <b v="1"/>
    <s v="music/indie rock"/>
    <n v="1.8014285714285714"/>
    <n v="26.270833333333332"/>
    <x v="4"/>
    <x v="14"/>
  </r>
  <r>
    <n v="2466"/>
    <s v="Jesse Alexander's Independent Debut Album"/>
    <s v="With big dreams and big sounds, Jesse Alexander's Debut album titled &quot;For Once&quot; brings Indie Rock to a whole new level."/>
    <x v="30"/>
    <n v="2500"/>
    <x v="0"/>
    <x v="0"/>
    <s v="USD"/>
    <n v="1368066453"/>
    <x v="2466"/>
    <b v="0"/>
    <n v="52"/>
    <b v="1"/>
    <s v="music/indie rock"/>
    <n v="1"/>
    <n v="48.07692307692308"/>
    <x v="4"/>
    <x v="14"/>
  </r>
  <r>
    <n v="2467"/>
    <s v="Nature Boy Explorer EP"/>
    <s v="We've finished our first EP and we're taking it on the road in three weeks! Help us fund manufacturing?"/>
    <x v="28"/>
    <n v="1185"/>
    <x v="0"/>
    <x v="0"/>
    <s v="USD"/>
    <n v="1336669200"/>
    <x v="2467"/>
    <b v="0"/>
    <n v="43"/>
    <b v="1"/>
    <s v="music/indie rock"/>
    <n v="1.1850000000000001"/>
    <n v="27.558139534883722"/>
    <x v="4"/>
    <x v="14"/>
  </r>
  <r>
    <n v="2468"/>
    <s v="New &quot;Jesse Denaro&quot; Album!"/>
    <s v="Please donate, support &amp; share this project so that I may be able to record my new EP this fall!"/>
    <x v="13"/>
    <n v="2144.34"/>
    <x v="0"/>
    <x v="0"/>
    <s v="USD"/>
    <n v="1351400400"/>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x v="38"/>
    <n v="1364"/>
    <x v="0"/>
    <x v="0"/>
    <s v="USD"/>
    <n v="1297160329"/>
    <x v="2469"/>
    <b v="0"/>
    <n v="47"/>
    <b v="1"/>
    <s v="music/indie rock"/>
    <n v="1.1366666666666667"/>
    <n v="29.021276595744681"/>
    <x v="4"/>
    <x v="14"/>
  </r>
  <r>
    <n v="2470"/>
    <s v="Geoff Zimmerman's Urban-Folk/ Indie-Rock Album"/>
    <s v="Music is my passion.  I've been recording this album for 2 years now, and I just want the world to finally hear it!"/>
    <x v="28"/>
    <n v="1031.6400000000001"/>
    <x v="0"/>
    <x v="0"/>
    <s v="USD"/>
    <n v="1337824055"/>
    <x v="2470"/>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x v="2"/>
    <n v="640"/>
    <x v="0"/>
    <x v="0"/>
    <s v="USD"/>
    <n v="1327535392"/>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x v="51"/>
    <n v="10182.02"/>
    <x v="0"/>
    <x v="0"/>
    <s v="USD"/>
    <n v="1283562180"/>
    <x v="2472"/>
    <b v="0"/>
    <n v="104"/>
    <b v="1"/>
    <s v="music/indie rock"/>
    <n v="1.3576026666666667"/>
    <n v="97.904038461538462"/>
    <x v="4"/>
    <x v="14"/>
  </r>
  <r>
    <n v="2473"/>
    <s v="Mike Midwestern &quot;Oh My Soul&quot; Album"/>
    <s v="Wrote some new songs and it turned into an album. I even have a title already, &quot;Oh My Soul&quot;. Would love your support!"/>
    <x v="13"/>
    <n v="2000"/>
    <x v="0"/>
    <x v="0"/>
    <s v="USD"/>
    <n v="1352573869"/>
    <x v="2473"/>
    <b v="0"/>
    <n v="47"/>
    <b v="1"/>
    <s v="music/indie rock"/>
    <n v="1"/>
    <n v="42.553191489361701"/>
    <x v="4"/>
    <x v="14"/>
  </r>
  <r>
    <n v="2474"/>
    <s v="Suggestion's Upcoming Album!"/>
    <s v="Even though were still recording our first album, were taking pre orders to help with manufacturing costs. We have a lot to cover with this CD/ DVD. "/>
    <x v="10"/>
    <n v="5000.18"/>
    <x v="0"/>
    <x v="0"/>
    <s v="USD"/>
    <n v="1286756176"/>
    <x v="2474"/>
    <b v="0"/>
    <n v="38"/>
    <b v="1"/>
    <s v="music/indie rock"/>
    <n v="1.0000360000000001"/>
    <n v="131.58368421052631"/>
    <x v="4"/>
    <x v="14"/>
  </r>
  <r>
    <n v="2475"/>
    <s v="BRANDTSON - &quot;Send Us A Signal&quot; Vinyl LP"/>
    <s v="Help BRANDTSON and DREAMOVERrecords press their 2004 record, &quot;Send Us A Signal&quot;."/>
    <x v="30"/>
    <n v="2618"/>
    <x v="0"/>
    <x v="0"/>
    <s v="USD"/>
    <n v="1278799200"/>
    <x v="2475"/>
    <b v="0"/>
    <n v="81"/>
    <b v="1"/>
    <s v="music/indie rock"/>
    <n v="1.0471999999999999"/>
    <n v="32.320987654320987"/>
    <x v="4"/>
    <x v="14"/>
  </r>
  <r>
    <n v="2476"/>
    <s v="Arts &amp; Crafts"/>
    <s v="Eleven songs, the accumulation of several memorable occurrences in a sleepy town; stories of fiction &amp; fact."/>
    <x v="50"/>
    <n v="3360.72"/>
    <x v="0"/>
    <x v="0"/>
    <s v="USD"/>
    <n v="1415004770"/>
    <x v="2476"/>
    <b v="0"/>
    <n v="55"/>
    <b v="1"/>
    <s v="music/indie rock"/>
    <n v="1.050225"/>
    <n v="61.103999999999999"/>
    <x v="4"/>
    <x v="14"/>
  </r>
  <r>
    <n v="2477"/>
    <s v="Debut Album"/>
    <s v="Releasing my first album in August, and I need your help in order to get it done!"/>
    <x v="47"/>
    <n v="1285"/>
    <x v="0"/>
    <x v="0"/>
    <s v="USD"/>
    <n v="1344789345"/>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x v="6"/>
    <n v="10200"/>
    <x v="0"/>
    <x v="0"/>
    <s v="USD"/>
    <n v="1358117313"/>
    <x v="2478"/>
    <b v="0"/>
    <n v="79"/>
    <b v="1"/>
    <s v="music/indie rock"/>
    <n v="1.2749999999999999"/>
    <n v="129.1139240506329"/>
    <x v="4"/>
    <x v="14"/>
  </r>
  <r>
    <n v="2479"/>
    <s v="FUEL FAKE NATIVES"/>
    <s v="Fake Natives is headed on tour this summer. Help them fill their tank with fossil fuels."/>
    <x v="43"/>
    <n v="400.33"/>
    <x v="0"/>
    <x v="0"/>
    <s v="USD"/>
    <n v="1343440800"/>
    <x v="2479"/>
    <b v="0"/>
    <n v="16"/>
    <b v="1"/>
    <s v="music/indie rock"/>
    <n v="1.3344333333333334"/>
    <n v="25.020624999999999"/>
    <x v="4"/>
    <x v="14"/>
  </r>
  <r>
    <n v="2480"/>
    <s v="Either, Either EP"/>
    <s v="We are a band from Long Beach, Ca looking to record our first EP. Any little bit counts and your support would mean the world to us!"/>
    <x v="13"/>
    <n v="2000"/>
    <x v="0"/>
    <x v="0"/>
    <s v="USD"/>
    <n v="1444516084"/>
    <x v="2480"/>
    <b v="0"/>
    <n v="8"/>
    <b v="1"/>
    <s v="music/indie rock"/>
    <n v="1"/>
    <n v="250"/>
    <x v="4"/>
    <x v="14"/>
  </r>
  <r>
    <n v="2481"/>
    <s v="The Chrome Cranks launch PR campaign for new album!"/>
    <s v="To support the media blitz for their brand-new album, the band is offering a Kickstarter-only EP and other amazing premiums."/>
    <x v="23"/>
    <n v="4516.4399999999996"/>
    <x v="0"/>
    <x v="0"/>
    <s v="USD"/>
    <n v="1335799808"/>
    <x v="2481"/>
    <b v="0"/>
    <n v="95"/>
    <b v="1"/>
    <s v="music/indie rock"/>
    <n v="1.1291099999999998"/>
    <n v="47.541473684210523"/>
    <x v="4"/>
    <x v="14"/>
  </r>
  <r>
    <n v="2482"/>
    <s v="Journey to Japan"/>
    <s v="Singer Jude Roberts has been asked to perform his song &quot;The Flood&quot;  in Hiroshima.  You can assist in making this opportunity a reality."/>
    <x v="28"/>
    <n v="1001"/>
    <x v="0"/>
    <x v="0"/>
    <s v="USD"/>
    <n v="1312224383"/>
    <x v="2482"/>
    <b v="0"/>
    <n v="25"/>
    <b v="1"/>
    <s v="music/indie rock"/>
    <n v="1.0009999999999999"/>
    <n v="40.04"/>
    <x v="4"/>
    <x v="14"/>
  </r>
  <r>
    <n v="2483"/>
    <s v="Intangible Animal's &quot;Oh The Humanity&quot; Tour"/>
    <s v="Send Intangible Animal on our first West Coast Tour!!! The fate of the world rests in your hands."/>
    <x v="184"/>
    <n v="1251"/>
    <x v="0"/>
    <x v="0"/>
    <s v="USD"/>
    <n v="1335891603"/>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x v="8"/>
    <n v="4176.1099999999997"/>
    <x v="0"/>
    <x v="0"/>
    <s v="USD"/>
    <n v="1316124003"/>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x v="13"/>
    <n v="2065"/>
    <x v="0"/>
    <x v="0"/>
    <s v="USD"/>
    <n v="1318463879"/>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x v="43"/>
    <n v="797"/>
    <x v="0"/>
    <x v="0"/>
    <s v="USD"/>
    <n v="1335113976"/>
    <x v="2486"/>
    <b v="0"/>
    <n v="30"/>
    <b v="1"/>
    <s v="music/indie rock"/>
    <n v="2.6566666666666667"/>
    <n v="26.566666666666666"/>
    <x v="4"/>
    <x v="14"/>
  </r>
  <r>
    <n v="2487"/>
    <s v="Copyrighting 1978 Champs Finished Album"/>
    <s v="Raise enough money to fund the copyright cost for the full length indie rock record we spent the year recording."/>
    <x v="15"/>
    <n v="1500.76"/>
    <x v="0"/>
    <x v="0"/>
    <s v="USD"/>
    <n v="133808399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x v="9"/>
    <n v="3201"/>
    <x v="0"/>
    <x v="0"/>
    <s v="USD"/>
    <n v="1321459908"/>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x v="8"/>
    <n v="4678.5"/>
    <x v="0"/>
    <x v="0"/>
    <s v="USD"/>
    <n v="1368117239"/>
    <x v="2489"/>
    <b v="0"/>
    <n v="75"/>
    <b v="1"/>
    <s v="music/indie rock"/>
    <n v="1.3367142857142857"/>
    <n v="62.38"/>
    <x v="4"/>
    <x v="14"/>
  </r>
  <r>
    <n v="2490"/>
    <s v="The Offbeats Summer Tour 2012"/>
    <s v="We are trying to fund our first multi-state tour this summer in an effort to get our music out to as many people as possible."/>
    <x v="2"/>
    <n v="607"/>
    <x v="0"/>
    <x v="0"/>
    <s v="USD"/>
    <n v="1340429276"/>
    <x v="2490"/>
    <b v="0"/>
    <n v="16"/>
    <b v="1"/>
    <s v="music/indie rock"/>
    <n v="1.214"/>
    <n v="37.9375"/>
    <x v="4"/>
    <x v="14"/>
  </r>
  <r>
    <n v="2491"/>
    <s v="Nathan Evans - Remove The Illusion EP "/>
    <s v="Nathan Evans, instrumental rock guitarist and official V3fights.com artist, is releasing his first solo EP entitled Remove The Illusion"/>
    <x v="2"/>
    <n v="516"/>
    <x v="0"/>
    <x v="0"/>
    <s v="USD"/>
    <n v="1295142660"/>
    <x v="2491"/>
    <b v="0"/>
    <n v="10"/>
    <b v="1"/>
    <s v="music/indie rock"/>
    <n v="1.032"/>
    <n v="51.6"/>
    <x v="4"/>
    <x v="14"/>
  </r>
  <r>
    <n v="2492"/>
    <s v="SUPER NICE EP 2012"/>
    <s v="We're a band from Hawaii trying to produce our first EP and we need help!"/>
    <x v="20"/>
    <n v="750"/>
    <x v="0"/>
    <x v="0"/>
    <s v="USD"/>
    <n v="1339840740"/>
    <x v="2492"/>
    <b v="0"/>
    <n v="27"/>
    <b v="1"/>
    <s v="music/indie rock"/>
    <n v="1.25"/>
    <n v="27.777777777777779"/>
    <x v="4"/>
    <x v="14"/>
  </r>
  <r>
    <n v="2493"/>
    <s v="Lets Make A Record Together!"/>
    <s v="Making the record I've always dreamed of, and I want you to be part of the journey. Join me and let's make a great album together!"/>
    <x v="22"/>
    <n v="25740"/>
    <x v="0"/>
    <x v="0"/>
    <s v="USD"/>
    <n v="1367208140"/>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x v="15"/>
    <n v="1515.08"/>
    <x v="0"/>
    <x v="0"/>
    <s v="USD"/>
    <n v="1337786944"/>
    <x v="249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x v="15"/>
    <n v="1913.05"/>
    <x v="0"/>
    <x v="0"/>
    <s v="USD"/>
    <n v="1339022575"/>
    <x v="2495"/>
    <b v="0"/>
    <n v="42"/>
    <b v="1"/>
    <s v="music/indie rock"/>
    <n v="1.2753666666666665"/>
    <n v="45.548809523809524"/>
    <x v="4"/>
    <x v="14"/>
  </r>
  <r>
    <n v="2496"/>
    <s v="Lynn Haven - The First Album, &quot;Fair Weather Friends&quot;"/>
    <s v="Be a part of making the first Lynn Haven album, &quot;Fair Weather Friends.&quot;"/>
    <x v="12"/>
    <n v="6000"/>
    <x v="0"/>
    <x v="0"/>
    <s v="USD"/>
    <n v="1364597692"/>
    <x v="2496"/>
    <b v="0"/>
    <n v="10"/>
    <b v="1"/>
    <s v="music/indie rock"/>
    <n v="1"/>
    <n v="600"/>
    <x v="4"/>
    <x v="14"/>
  </r>
  <r>
    <n v="2497"/>
    <s v="New Joe Rut Album: Live From the Great American Music Hall"/>
    <s v="Joe Rut captures his eccentrically funny and moving songs live with an 8-piece band + special guests.  Help him release it!!!"/>
    <x v="23"/>
    <n v="4510.8599999999997"/>
    <x v="0"/>
    <x v="0"/>
    <s v="USD"/>
    <n v="1312578338"/>
    <x v="2497"/>
    <b v="0"/>
    <n v="56"/>
    <b v="1"/>
    <s v="music/indie rock"/>
    <n v="1.127715"/>
    <n v="80.551071428571419"/>
    <x v="4"/>
    <x v="14"/>
  </r>
  <r>
    <n v="2498"/>
    <s v="Race Bandit's Debut EP Validated"/>
    <s v="We've been working hard on getting our music out and we are taking the final steps to releasing our EP, but we need your help."/>
    <x v="28"/>
    <n v="1056"/>
    <x v="0"/>
    <x v="0"/>
    <s v="USD"/>
    <n v="1422400387"/>
    <x v="2498"/>
    <b v="0"/>
    <n v="20"/>
    <b v="1"/>
    <s v="music/indie rock"/>
    <n v="1.056"/>
    <n v="52.8"/>
    <x v="4"/>
    <x v="14"/>
  </r>
  <r>
    <n v="2499"/>
    <s v="Ryan Hamilton : UK House Party Tour 2013"/>
    <s v="Ryan is headed to the UK for a series of Private House Parties! He needs your help. Don't miss your chance to be a part of the fun!"/>
    <x v="23"/>
    <n v="8105"/>
    <x v="0"/>
    <x v="0"/>
    <s v="USD"/>
    <n v="1356976800"/>
    <x v="2499"/>
    <b v="0"/>
    <n v="170"/>
    <b v="1"/>
    <s v="music/indie rock"/>
    <n v="2.0262500000000001"/>
    <n v="47.676470588235297"/>
    <x v="4"/>
    <x v="14"/>
  </r>
  <r>
    <n v="2500"/>
    <s v="Completing &quot;God's Justice&quot;"/>
    <s v="ST's 4th LP has been tracked and mixed, but before he can set it free upon the world, it needs proper mastering and pressing!"/>
    <x v="20"/>
    <n v="680"/>
    <x v="0"/>
    <x v="0"/>
    <s v="USD"/>
    <n v="1340476375"/>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x v="34"/>
    <n v="281"/>
    <x v="2"/>
    <x v="5"/>
    <s v="CAD"/>
    <n v="1443379104"/>
    <x v="2501"/>
    <b v="0"/>
    <n v="7"/>
    <b v="0"/>
    <s v="food/restaurants"/>
    <n v="2.5545454545454545E-2"/>
    <n v="40.142857142857146"/>
    <x v="7"/>
    <x v="34"/>
  </r>
  <r>
    <n v="2502"/>
    <s v="Cupcake Chaos"/>
    <s v="A small sweet shop featuring the cupcake variety offered by Cupcake Chaos, candy, cotton candy, shakes and malts, located in Dalhart,TX"/>
    <x v="74"/>
    <n v="86"/>
    <x v="2"/>
    <x v="0"/>
    <s v="USD"/>
    <n v="1411328918"/>
    <x v="2502"/>
    <b v="0"/>
    <n v="5"/>
    <b v="0"/>
    <s v="food/restaurants"/>
    <n v="7.8181818181818181E-4"/>
    <n v="17.2"/>
    <x v="7"/>
    <x v="34"/>
  </r>
  <r>
    <n v="2503"/>
    <s v="Cardinal Bistro BYOB Start Up"/>
    <s v="Cardinal Bistro will be Contemporary American dinning establishment based in Ventnor, NJ featuring local, seasonal ingredients."/>
    <x v="3"/>
    <n v="0"/>
    <x v="2"/>
    <x v="0"/>
    <s v="USD"/>
    <n v="1465333560"/>
    <x v="2503"/>
    <b v="0"/>
    <n v="0"/>
    <b v="0"/>
    <s v="food/restaurants"/>
    <n v="0"/>
    <e v="#DIV/0!"/>
    <x v="7"/>
    <x v="34"/>
  </r>
  <r>
    <n v="2504"/>
    <s v="Halal Restaurant and Internet Cafe"/>
    <s v="Halal Restaurant and Internet Cafe 20 percent of profits will go to building masjids."/>
    <x v="19"/>
    <n v="0"/>
    <x v="2"/>
    <x v="0"/>
    <s v="USD"/>
    <n v="1416014534"/>
    <x v="2504"/>
    <b v="0"/>
    <n v="0"/>
    <b v="0"/>
    <s v="food/restaurants"/>
    <n v="0"/>
    <e v="#DIV/0!"/>
    <x v="7"/>
    <x v="34"/>
  </r>
  <r>
    <n v="2505"/>
    <s v="PASTATUTION"/>
    <s v="PASTATUTION- The act or practice of engaging in Pasta Making for money.  _x000a__x000a_Help us get the Arcobaleno Pasta Extruder!"/>
    <x v="39"/>
    <n v="0"/>
    <x v="2"/>
    <x v="0"/>
    <s v="USD"/>
    <n v="1426292416"/>
    <x v="2505"/>
    <b v="0"/>
    <n v="0"/>
    <b v="0"/>
    <s v="food/restaurants"/>
    <n v="0"/>
    <e v="#DIV/0!"/>
    <x v="7"/>
    <x v="34"/>
  </r>
  <r>
    <n v="2506"/>
    <s v="Bowlz Cafe, Hull"/>
    <s v="Love cereal as much as we do? Then we need your help! We are opening a worldwide cereal cafe, serving the best in imported cereals!"/>
    <x v="10"/>
    <n v="30"/>
    <x v="2"/>
    <x v="1"/>
    <s v="GBP"/>
    <n v="1443906000"/>
    <x v="2506"/>
    <b v="0"/>
    <n v="2"/>
    <b v="0"/>
    <s v="food/restaurants"/>
    <n v="6.0000000000000001E-3"/>
    <n v="15"/>
    <x v="7"/>
    <x v="34"/>
  </r>
  <r>
    <n v="2507"/>
    <s v="Help Cafe Talavera get a New Kitchen!"/>
    <s v="Unique dishes for a unique city!."/>
    <x v="350"/>
    <n v="0"/>
    <x v="2"/>
    <x v="0"/>
    <s v="USD"/>
    <n v="1431308704"/>
    <x v="2507"/>
    <b v="0"/>
    <n v="0"/>
    <b v="0"/>
    <s v="food/restaurants"/>
    <n v="0"/>
    <e v="#DIV/0!"/>
    <x v="7"/>
    <x v="34"/>
  </r>
  <r>
    <n v="2508"/>
    <s v="Silver Linning Gourmet Fudge"/>
    <s v="I make Amazing homemade fudge available in 18 flavors. I want to open my own business to be able to let my area eat my incredible fudge"/>
    <x v="22"/>
    <n v="0"/>
    <x v="2"/>
    <x v="0"/>
    <s v="USD"/>
    <n v="1408056634"/>
    <x v="2508"/>
    <b v="0"/>
    <n v="0"/>
    <b v="0"/>
    <s v="food/restaurants"/>
    <n v="0"/>
    <e v="#DIV/0!"/>
    <x v="7"/>
    <x v="34"/>
  </r>
  <r>
    <n v="2509"/>
    <s v="&quot;Chuck J. Brubecker&quot;"/>
    <s v="Relax in a new Cheesecake Lounge in London, serving freshly made cheesecakes, all day and all night, along with great coffees and teas."/>
    <x v="75"/>
    <n v="1000"/>
    <x v="2"/>
    <x v="1"/>
    <s v="GBP"/>
    <n v="1429554349"/>
    <x v="250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x v="63"/>
    <n v="75"/>
    <x v="2"/>
    <x v="0"/>
    <s v="USD"/>
    <n v="1431647772"/>
    <x v="2510"/>
    <b v="0"/>
    <n v="2"/>
    <b v="0"/>
    <s v="food/restaurants"/>
    <n v="1.5E-3"/>
    <n v="37.5"/>
    <x v="7"/>
    <x v="34"/>
  </r>
  <r>
    <n v="2511"/>
    <s v="loluli's"/>
    <s v="Fresh Fast Food. A bbq ramen bar thats healthy, tasty and made to order right in front of your eyes....... From flame to bowl"/>
    <x v="57"/>
    <n v="0"/>
    <x v="2"/>
    <x v="1"/>
    <s v="GBP"/>
    <n v="1454323413"/>
    <x v="2511"/>
    <b v="0"/>
    <n v="0"/>
    <b v="0"/>
    <s v="food/restaurants"/>
    <n v="0"/>
    <e v="#DIV/0!"/>
    <x v="7"/>
    <x v="34"/>
  </r>
  <r>
    <n v="2512"/>
    <s v="Somethin' Tasty"/>
    <s v="Somethin' Tasty is a unique coffee, pastry &amp; retail store. We consign from all local sources: pottery, glass &amp; art."/>
    <x v="146"/>
    <n v="0"/>
    <x v="2"/>
    <x v="0"/>
    <s v="USD"/>
    <n v="1418504561"/>
    <x v="2512"/>
    <b v="0"/>
    <n v="0"/>
    <b v="0"/>
    <s v="food/restaurants"/>
    <n v="0"/>
    <e v="#DIV/0!"/>
    <x v="7"/>
    <x v="34"/>
  </r>
  <r>
    <n v="2513"/>
    <s v="Yahu Restaurants"/>
    <s v="Wir wollen einen Ort erschaffen an dem man sich wohlfÃ¼hlen kann, ein Ort an dem die Gedanken frei sind und man das Essen genieÃŸen kann."/>
    <x v="237"/>
    <n v="0"/>
    <x v="2"/>
    <x v="12"/>
    <s v="EUR"/>
    <n v="1488067789"/>
    <x v="2513"/>
    <b v="0"/>
    <n v="0"/>
    <b v="0"/>
    <s v="food/restaurants"/>
    <n v="0"/>
    <e v="#DIV/0!"/>
    <x v="7"/>
    <x v="34"/>
  </r>
  <r>
    <n v="2514"/>
    <s v="Lunch For Tots"/>
    <s v="My little cafe has been challenged to provide healthy, fun lunches to kids at a Montessori School. Local/organic as much as possible."/>
    <x v="14"/>
    <n v="210"/>
    <x v="2"/>
    <x v="0"/>
    <s v="USD"/>
    <n v="1408526477"/>
    <x v="2514"/>
    <b v="0"/>
    <n v="4"/>
    <b v="0"/>
    <s v="food/restaurants"/>
    <n v="1.7500000000000002E-2"/>
    <n v="52.5"/>
    <x v="7"/>
    <x v="34"/>
  </r>
  <r>
    <n v="2515"/>
    <s v="The Barrel Room Restaurant &amp; Tavern"/>
    <s v="The Barrel Room SF is moving to a new location in San Francisco with a 60-seat restaurant &amp; full liquor. Help us make our move amazing!"/>
    <x v="10"/>
    <n v="930"/>
    <x v="2"/>
    <x v="0"/>
    <s v="USD"/>
    <n v="1424635753"/>
    <x v="2515"/>
    <b v="0"/>
    <n v="12"/>
    <b v="0"/>
    <s v="food/restaurants"/>
    <n v="0.186"/>
    <n v="77.5"/>
    <x v="7"/>
    <x v="34"/>
  </r>
  <r>
    <n v="2516"/>
    <s v="Morning Glory"/>
    <s v="Hi, everyone my name is Alex, and i want to create not just a cafe spot, but a place that gives everyone a nice warm homey feeling."/>
    <x v="29"/>
    <n v="0"/>
    <x v="2"/>
    <x v="0"/>
    <s v="USD"/>
    <n v="1417279252"/>
    <x v="2516"/>
    <b v="0"/>
    <n v="0"/>
    <b v="0"/>
    <s v="food/restaurants"/>
    <n v="0"/>
    <e v="#DIV/0!"/>
    <x v="7"/>
    <x v="34"/>
  </r>
  <r>
    <n v="2517"/>
    <s v="The Canteen"/>
    <s v="KICK START US! Chef-driven dining experience offering a multi-course tasteful and playful menu that hems in familiar seasonal comfort."/>
    <x v="102"/>
    <n v="1767"/>
    <x v="2"/>
    <x v="5"/>
    <s v="CAD"/>
    <n v="1426788930"/>
    <x v="2517"/>
    <b v="0"/>
    <n v="33"/>
    <b v="0"/>
    <s v="food/restaurants"/>
    <n v="9.8166666666666666E-2"/>
    <n v="53.545454545454547"/>
    <x v="7"/>
    <x v="34"/>
  </r>
  <r>
    <n v="2518"/>
    <s v="Southern California's Backroad Eateries"/>
    <s v="I am traveling the backroads of Southern California, to discover the best out-of-the-way eateries the area has to offer"/>
    <x v="10"/>
    <n v="0"/>
    <x v="2"/>
    <x v="0"/>
    <s v="USD"/>
    <n v="1415899228"/>
    <x v="2518"/>
    <b v="0"/>
    <n v="0"/>
    <b v="0"/>
    <s v="food/restaurants"/>
    <n v="0"/>
    <e v="#DIV/0!"/>
    <x v="7"/>
    <x v="34"/>
  </r>
  <r>
    <n v="2519"/>
    <s v="Kelli's Kitchen"/>
    <s v="Better than your mom's, better than Cracker Barrel, only at Kelli's Kitchen (all from scratch)."/>
    <x v="60"/>
    <n v="65"/>
    <x v="2"/>
    <x v="0"/>
    <s v="USD"/>
    <n v="1405741404"/>
    <x v="2519"/>
    <b v="0"/>
    <n v="4"/>
    <b v="0"/>
    <s v="food/restaurants"/>
    <n v="4.3333333333333331E-4"/>
    <n v="16.25"/>
    <x v="7"/>
    <x v="34"/>
  </r>
  <r>
    <n v="2520"/>
    <s v="The Aurora Outpost Restaurant/NightClub"/>
    <s v="Aurora restaurant/night club, a Star Wars/Star Trek Science fiction community gathering place and club in the Tulsa/Oklahoma city area."/>
    <x v="57"/>
    <n v="0"/>
    <x v="2"/>
    <x v="0"/>
    <s v="USD"/>
    <n v="1476559260"/>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x v="78"/>
    <n v="13685.99"/>
    <x v="0"/>
    <x v="0"/>
    <s v="USD"/>
    <n v="1444778021"/>
    <x v="25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x v="10"/>
    <n v="5000"/>
    <x v="0"/>
    <x v="0"/>
    <s v="USD"/>
    <n v="1461336720"/>
    <x v="2522"/>
    <b v="0"/>
    <n v="27"/>
    <b v="1"/>
    <s v="music/classical music"/>
    <n v="1"/>
    <n v="185.18518518518519"/>
    <x v="4"/>
    <x v="35"/>
  </r>
  <r>
    <n v="2523"/>
    <s v="Pater Noster Project"/>
    <s v="PATER NOSTER (2003) by Thomas Oboe Lee, scored for baritone solo and string quartet.  Hauntingly beautiful, yet never performed."/>
    <x v="42"/>
    <n v="1408"/>
    <x v="0"/>
    <x v="0"/>
    <s v="USD"/>
    <n v="1416270292"/>
    <x v="2523"/>
    <b v="0"/>
    <n v="26"/>
    <b v="1"/>
    <s v="music/classical music"/>
    <n v="1.5644444444444445"/>
    <n v="54.153846153846153"/>
    <x v="4"/>
    <x v="35"/>
  </r>
  <r>
    <n v="2524"/>
    <s v="Les Bostonades' First CD"/>
    <s v="We're bringing some of our favorite music from the past 10 years to disc for the first time ever."/>
    <x v="51"/>
    <n v="7620"/>
    <x v="0"/>
    <x v="0"/>
    <s v="USD"/>
    <n v="1419136200"/>
    <x v="2524"/>
    <b v="0"/>
    <n v="43"/>
    <b v="1"/>
    <s v="music/classical music"/>
    <n v="1.016"/>
    <n v="177.2093023255814"/>
    <x v="4"/>
    <x v="35"/>
  </r>
  <r>
    <n v="2525"/>
    <s v="Jenny &amp; Rossâ”‚To Sing in Germany"/>
    <s v="Husband and wife operatic team specializing in German opera. Fundraising for an audition tour of Germany."/>
    <x v="6"/>
    <n v="8026"/>
    <x v="0"/>
    <x v="0"/>
    <s v="USD"/>
    <n v="1340914571"/>
    <x v="2525"/>
    <b v="0"/>
    <n v="80"/>
    <b v="1"/>
    <s v="music/classical music"/>
    <n v="1.00325"/>
    <n v="100.325"/>
    <x v="4"/>
    <x v="35"/>
  </r>
  <r>
    <n v="2526"/>
    <s v="10 Years and Counting...a new album by Valor Brass!"/>
    <s v="New music and arrangements, amazing sound, brass chamber music at the highest level!  Be a part of our community!"/>
    <x v="23"/>
    <n v="4518"/>
    <x v="0"/>
    <x v="0"/>
    <s v="USD"/>
    <n v="1418014740"/>
    <x v="2526"/>
    <b v="0"/>
    <n v="33"/>
    <b v="1"/>
    <s v="music/classical music"/>
    <n v="1.1294999999999999"/>
    <n v="136.90909090909091"/>
    <x v="4"/>
    <x v="35"/>
  </r>
  <r>
    <n v="2527"/>
    <s v="Britten in Song: A Centennial Celebration"/>
    <s v="Five Programs of Benjamin Britten's vocal works featuring over 20 extraordinary vocalists and pianists."/>
    <x v="23"/>
    <n v="4085"/>
    <x v="0"/>
    <x v="0"/>
    <s v="USD"/>
    <n v="1382068740"/>
    <x v="2527"/>
    <b v="0"/>
    <n v="71"/>
    <b v="1"/>
    <s v="music/classical music"/>
    <n v="1.02125"/>
    <n v="57.535211267605632"/>
    <x v="4"/>
    <x v="35"/>
  </r>
  <r>
    <n v="2528"/>
    <s v="Three Voices"/>
    <s v="I've been offered a contract with HatHut to record Feldman's 'Three Voices', which would be my first solo disc. I need your help!"/>
    <x v="23"/>
    <n v="4289.99"/>
    <x v="0"/>
    <x v="1"/>
    <s v="GBP"/>
    <n v="1440068400"/>
    <x v="2528"/>
    <b v="0"/>
    <n v="81"/>
    <b v="1"/>
    <s v="music/classical music"/>
    <n v="1.0724974999999999"/>
    <n v="52.962839506172834"/>
    <x v="4"/>
    <x v="35"/>
  </r>
  <r>
    <n v="2529"/>
    <s v="UrbanArias is DC's Contemporary Opera Company"/>
    <s v="Opera. Short. New."/>
    <x v="12"/>
    <n v="6257"/>
    <x v="0"/>
    <x v="0"/>
    <s v="USD"/>
    <n v="1332636975"/>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x v="115"/>
    <n v="6500"/>
    <x v="0"/>
    <x v="0"/>
    <s v="USD"/>
    <n v="1429505400"/>
    <x v="2530"/>
    <b v="0"/>
    <n v="48"/>
    <b v="1"/>
    <s v="music/classical music"/>
    <n v="1"/>
    <n v="135.41666666666666"/>
    <x v="4"/>
    <x v="35"/>
  </r>
  <r>
    <n v="2531"/>
    <s v="Modern Chamber Music"/>
    <s v="The first CD of chamber music composed by John Leupold to be released on PARMA records. The album features solo, duets, and a quartet."/>
    <x v="37"/>
    <n v="4518"/>
    <x v="0"/>
    <x v="0"/>
    <s v="USD"/>
    <n v="1439611140"/>
    <x v="2531"/>
    <b v="0"/>
    <n v="61"/>
    <b v="1"/>
    <s v="music/classical music"/>
    <n v="1.004"/>
    <n v="74.06557377049181"/>
    <x v="4"/>
    <x v="35"/>
  </r>
  <r>
    <n v="2532"/>
    <s v="The Pacific Guitar Ensemble's Debut Recording!"/>
    <s v="Please help us record our first album, which will contain an exciting collection of works, old and new, for large guitar ensemble!"/>
    <x v="23"/>
    <n v="5045"/>
    <x v="0"/>
    <x v="0"/>
    <s v="USD"/>
    <n v="1345148566"/>
    <x v="2532"/>
    <b v="0"/>
    <n v="60"/>
    <b v="1"/>
    <s v="music/classical music"/>
    <n v="1.26125"/>
    <n v="84.083333333333329"/>
    <x v="4"/>
    <x v="35"/>
  </r>
  <r>
    <n v="2533"/>
    <s v="HOLOGRAPHIC - 2013 Concert and Commission Campaign"/>
    <s v="HOLOGRAPHIC is raising money for our 2013 live, four-concert new music project and to commission composer Jonathan Sokol!"/>
    <x v="51"/>
    <n v="8300"/>
    <x v="0"/>
    <x v="0"/>
    <s v="USD"/>
    <n v="1362160868"/>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x v="2534"/>
    <b v="0"/>
    <n v="14"/>
    <b v="1"/>
    <s v="music/classical music"/>
    <n v="1.05"/>
    <n v="150"/>
    <x v="4"/>
    <x v="35"/>
  </r>
  <r>
    <n v="2535"/>
    <s v="Mark Hayes Requiem Recording"/>
    <s v="Mark Hayes: Requiem Recording"/>
    <x v="22"/>
    <n v="20755"/>
    <x v="0"/>
    <x v="0"/>
    <s v="USD"/>
    <n v="1417463945"/>
    <x v="2535"/>
    <b v="0"/>
    <n v="78"/>
    <b v="1"/>
    <s v="music/classical music"/>
    <n v="1.03775"/>
    <n v="266.08974358974359"/>
    <x v="4"/>
    <x v="35"/>
  </r>
  <r>
    <n v="2536"/>
    <s v="Become the subject of my next composition!"/>
    <s v="I create my solo piano Vignettes by encrypting someone's name in the melody. Next up is the fourth Vignette, and I need a subject!"/>
    <x v="251"/>
    <n v="29"/>
    <x v="0"/>
    <x v="0"/>
    <s v="USD"/>
    <n v="1375151566"/>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x v="28"/>
    <n v="1100"/>
    <x v="0"/>
    <x v="0"/>
    <s v="USD"/>
    <n v="1312212855"/>
    <x v="2537"/>
    <b v="0"/>
    <n v="11"/>
    <b v="1"/>
    <s v="music/classical music"/>
    <n v="1.1000000000000001"/>
    <n v="100"/>
    <x v="4"/>
    <x v="35"/>
  </r>
  <r>
    <n v="2538"/>
    <s v="Me, Myself and Albinoni"/>
    <s v="I will record 2 of Tomaso Albinoni's concertos for 2 oboes playing both parts myself."/>
    <x v="102"/>
    <n v="20343.169999999998"/>
    <x v="0"/>
    <x v="0"/>
    <s v="USD"/>
    <n v="1361681940"/>
    <x v="2538"/>
    <b v="0"/>
    <n v="185"/>
    <b v="1"/>
    <s v="music/classical music"/>
    <n v="1.130176111111111"/>
    <n v="109.96308108108107"/>
    <x v="4"/>
    <x v="35"/>
  </r>
  <r>
    <n v="2539"/>
    <s v="The Flying Gambas"/>
    <s v="Help ABS Academy musicians get their cellos, gambas, &amp; contrabasses to San Francisco by supporting their instruments' travel."/>
    <x v="3"/>
    <n v="10025"/>
    <x v="0"/>
    <x v="0"/>
    <s v="USD"/>
    <n v="1422913152"/>
    <x v="2539"/>
    <b v="0"/>
    <n v="59"/>
    <b v="1"/>
    <s v="music/classical music"/>
    <n v="1.0024999999999999"/>
    <n v="169.91525423728814"/>
    <x v="4"/>
    <x v="35"/>
  </r>
  <r>
    <n v="2540"/>
    <s v="Vladimir in Butterfly Country"/>
    <s v="â€œVladimir in Butterfly Countryâ€ is a chamber opera by composer Ann Callaway and Jaime Robles, which will premiere October 30, 2011."/>
    <x v="30"/>
    <n v="2585"/>
    <x v="0"/>
    <x v="0"/>
    <s v="USD"/>
    <n v="1319904721"/>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x v="8"/>
    <n v="3746"/>
    <x v="0"/>
    <x v="1"/>
    <s v="GBP"/>
    <n v="1380192418"/>
    <x v="2541"/>
    <b v="0"/>
    <n v="63"/>
    <b v="1"/>
    <s v="music/classical music"/>
    <n v="1.0702857142857143"/>
    <n v="59.460317460317462"/>
    <x v="4"/>
    <x v="35"/>
  </r>
  <r>
    <n v="2542"/>
    <s v="Classical Music by Marquita"/>
    <s v="Marquita Renee Ntim records her first Classical Album, complete with her playing the viola, cello and singing opera."/>
    <x v="176"/>
    <n v="725"/>
    <x v="0"/>
    <x v="0"/>
    <s v="USD"/>
    <n v="1380599940"/>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x v="49"/>
    <n v="391"/>
    <x v="0"/>
    <x v="0"/>
    <s v="USD"/>
    <n v="1293937200"/>
    <x v="2543"/>
    <b v="0"/>
    <n v="13"/>
    <b v="1"/>
    <s v="music/classical music"/>
    <n v="1.5640000000000001"/>
    <n v="30.076923076923077"/>
    <x v="4"/>
    <x v="35"/>
  </r>
  <r>
    <n v="2544"/>
    <s v="Singing City Children's Choir"/>
    <s v="Bringing choral music and performance opportunities to under-served youth in West Philadelphia"/>
    <x v="10"/>
    <n v="5041"/>
    <x v="0"/>
    <x v="0"/>
    <s v="USD"/>
    <n v="1341750569"/>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x v="13"/>
    <n v="3906"/>
    <x v="0"/>
    <x v="0"/>
    <s v="USD"/>
    <n v="1424997000"/>
    <x v="2545"/>
    <b v="0"/>
    <n v="61"/>
    <b v="1"/>
    <s v="music/classical music"/>
    <n v="1.9530000000000001"/>
    <n v="64.032786885245898"/>
    <x v="4"/>
    <x v="35"/>
  </r>
  <r>
    <n v="2546"/>
    <s v="Cor Cantiamo's First Commercially Released Recording"/>
    <s v="We want to release an album of choral music by acclaimed Finnish composer Jaakko MÃ¤ntyjÃ¤rvi in 2014"/>
    <x v="8"/>
    <n v="3910"/>
    <x v="0"/>
    <x v="0"/>
    <s v="USD"/>
    <n v="1380949200"/>
    <x v="2546"/>
    <b v="0"/>
    <n v="65"/>
    <b v="1"/>
    <s v="music/classical music"/>
    <n v="1.1171428571428572"/>
    <n v="60.153846153846153"/>
    <x v="4"/>
    <x v="35"/>
  </r>
  <r>
    <n v="2547"/>
    <s v="Classical Guitar Music of Hawaii"/>
    <s v="A compilation of Guitar Music by composers Darin Au, Jeff Peterson, Byron Yasui, Bailey Matsuda, Ian O'Sullivan, and Michael Foumai."/>
    <x v="62"/>
    <n v="6592"/>
    <x v="0"/>
    <x v="0"/>
    <s v="USD"/>
    <n v="1333560803"/>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x v="12"/>
    <n v="6111"/>
    <x v="0"/>
    <x v="6"/>
    <s v="EUR"/>
    <n v="1475209620"/>
    <x v="2548"/>
    <b v="0"/>
    <n v="37"/>
    <b v="1"/>
    <s v="music/classical music"/>
    <n v="1.0185"/>
    <n v="165.16216216216216"/>
    <x v="4"/>
    <x v="35"/>
  </r>
  <r>
    <n v="2549"/>
    <s v="The Miller's Wife, a new opera"/>
    <s v="A new opera in English by Mike Christie to be premiÃ¨red at the Arcola Theatre, London UK from 14th-17th August 2013."/>
    <x v="351"/>
    <n v="1614"/>
    <x v="0"/>
    <x v="1"/>
    <s v="GBP"/>
    <n v="1370019600"/>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x v="115"/>
    <n v="6555"/>
    <x v="0"/>
    <x v="0"/>
    <s v="USD"/>
    <n v="1444276740"/>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x v="352"/>
    <n v="3775.5"/>
    <x v="0"/>
    <x v="0"/>
    <s v="USD"/>
    <n v="1332362880"/>
    <x v="2551"/>
    <b v="0"/>
    <n v="56"/>
    <b v="1"/>
    <s v="music/classical music"/>
    <n v="1.0273469387755103"/>
    <n v="67.419642857142861"/>
    <x v="4"/>
    <x v="35"/>
  </r>
  <r>
    <n v="2552"/>
    <s v="DAVID, The Oratorio"/>
    <s v="World Premiere of a new oratorio with chorus, soloists, and orchestra, based on the Old Testament king and prophet, DAVID"/>
    <x v="9"/>
    <n v="3195"/>
    <x v="0"/>
    <x v="0"/>
    <s v="USD"/>
    <n v="1488741981"/>
    <x v="2552"/>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x v="15"/>
    <n v="2333"/>
    <x v="0"/>
    <x v="0"/>
    <s v="USD"/>
    <n v="1348202807"/>
    <x v="2553"/>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x v="9"/>
    <n v="3684"/>
    <x v="0"/>
    <x v="0"/>
    <s v="USD"/>
    <n v="1433131140"/>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x v="13"/>
    <n v="2147"/>
    <x v="0"/>
    <x v="0"/>
    <s v="USD"/>
    <n v="1338219793"/>
    <x v="2555"/>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x v="353"/>
    <n v="786"/>
    <x v="0"/>
    <x v="0"/>
    <s v="USD"/>
    <n v="1356392857"/>
    <x v="2556"/>
    <b v="0"/>
    <n v="34"/>
    <b v="1"/>
    <s v="music/classical music"/>
    <n v="1.0550335570469798"/>
    <n v="23.117647058823529"/>
    <x v="4"/>
    <x v="35"/>
  </r>
  <r>
    <n v="2557"/>
    <s v="European Tour"/>
    <s v="Raising money for our concert tour of Switzerland and Germany in June/July 2014"/>
    <x v="42"/>
    <n v="1066"/>
    <x v="0"/>
    <x v="1"/>
    <s v="GBP"/>
    <n v="1400176386"/>
    <x v="2557"/>
    <b v="0"/>
    <n v="36"/>
    <b v="1"/>
    <s v="music/classical music"/>
    <n v="1.1844444444444444"/>
    <n v="29.611111111111111"/>
    <x v="4"/>
    <x v="35"/>
  </r>
  <r>
    <n v="2558"/>
    <s v="Hopkins Sinfonia 2015 Season"/>
    <s v="The Hopkins Sinfonia is looking for your support to run our 2015 Season made up of five concerts."/>
    <x v="21"/>
    <n v="1361"/>
    <x v="0"/>
    <x v="2"/>
    <s v="AUD"/>
    <n v="1430488740"/>
    <x v="2558"/>
    <b v="0"/>
    <n v="18"/>
    <b v="1"/>
    <s v="music/classical music"/>
    <n v="1.0888"/>
    <n v="75.611111111111114"/>
    <x v="4"/>
    <x v="35"/>
  </r>
  <r>
    <n v="2559"/>
    <s v="India Meets String Quartet"/>
    <s v="A concert of new music by four composers who have lived in India and been inspired by its music, with the Momenta String Quartet"/>
    <x v="134"/>
    <n v="890"/>
    <x v="0"/>
    <x v="0"/>
    <s v="USD"/>
    <n v="1321385820"/>
    <x v="2559"/>
    <b v="0"/>
    <n v="25"/>
    <b v="1"/>
    <s v="music/classical music"/>
    <n v="1.1125"/>
    <n v="35.6"/>
    <x v="4"/>
    <x v="35"/>
  </r>
  <r>
    <n v="2560"/>
    <s v="Courting Rites of Cranes CD recording"/>
    <s v="New CD of favourite chamber music by Welsh composer Michael Parkin featuring debut recordings by outstanding young musicians."/>
    <x v="9"/>
    <n v="3003"/>
    <x v="0"/>
    <x v="1"/>
    <s v="GBP"/>
    <n v="1425682174"/>
    <x v="2560"/>
    <b v="0"/>
    <n v="21"/>
    <b v="1"/>
    <s v="music/classical music"/>
    <n v="1.0009999999999999"/>
    <n v="143"/>
    <x v="4"/>
    <x v="35"/>
  </r>
  <r>
    <n v="2561"/>
    <s v="Project Bearnaise Trucks (Canceled)"/>
    <s v="Ever had chicken fingers smothered in bearnaise sauce, resting on a bed of your favorite rice? We need these meals on wheels."/>
    <x v="57"/>
    <n v="0"/>
    <x v="1"/>
    <x v="5"/>
    <s v="CAD"/>
    <n v="1444740089"/>
    <x v="2561"/>
    <b v="0"/>
    <n v="0"/>
    <b v="0"/>
    <s v="food/food trucks"/>
    <n v="0"/>
    <e v="#DIV/0!"/>
    <x v="7"/>
    <x v="19"/>
  </r>
  <r>
    <n v="2562"/>
    <s v="Jamaican food truck in Munich in the making! (Canceled)"/>
    <s v="Hail up - Wah gwaan ?_x000a_We are creating a foodtruck that will serve typical, traditional Jamaican jerk chicken/pork and more!"/>
    <x v="3"/>
    <n v="75"/>
    <x v="1"/>
    <x v="12"/>
    <s v="EUR"/>
    <n v="1476189339"/>
    <x v="2562"/>
    <b v="0"/>
    <n v="3"/>
    <b v="0"/>
    <s v="food/food trucks"/>
    <n v="7.4999999999999997E-3"/>
    <n v="25"/>
    <x v="7"/>
    <x v="19"/>
  </r>
  <r>
    <n v="2563"/>
    <s v="Phoenix Pearl Boba Tea Truck (Canceled)"/>
    <s v="Michigan based bubble tea and specialty ice cream food truck"/>
    <x v="22"/>
    <n v="0"/>
    <x v="1"/>
    <x v="0"/>
    <s v="USD"/>
    <n v="1438226451"/>
    <x v="2563"/>
    <b v="0"/>
    <n v="0"/>
    <b v="0"/>
    <s v="food/food trucks"/>
    <n v="0"/>
    <e v="#DIV/0!"/>
    <x v="7"/>
    <x v="19"/>
  </r>
  <r>
    <n v="2564"/>
    <s v="Seaside Eddy's - Wheels on the Ground! (Canceled)"/>
    <s v="We want to bring the wonderful flavors of the Jersey Shore, my home, to my new home in Winnipeg, the center of Canada."/>
    <x v="79"/>
    <n v="0"/>
    <x v="1"/>
    <x v="5"/>
    <s v="CAD"/>
    <n v="1406854699"/>
    <x v="2564"/>
    <b v="0"/>
    <n v="0"/>
    <b v="0"/>
    <s v="food/food trucks"/>
    <n v="0"/>
    <e v="#DIV/0!"/>
    <x v="7"/>
    <x v="19"/>
  </r>
  <r>
    <n v="2565"/>
    <s v="The Sketchy Pelican (Canceled)"/>
    <s v="The Sketchy Pelican. Is my vision to bring raw, honest, soulful, creative, thoght provoking cuisine to food truck form"/>
    <x v="3"/>
    <n v="100"/>
    <x v="1"/>
    <x v="0"/>
    <s v="USD"/>
    <n v="1462827000"/>
    <x v="2565"/>
    <b v="0"/>
    <n v="1"/>
    <b v="0"/>
    <s v="food/food trucks"/>
    <n v="0.01"/>
    <n v="100"/>
    <x v="7"/>
    <x v="19"/>
  </r>
  <r>
    <n v="2566"/>
    <s v="Mamma B's Pizza Get's Rolling (Canceled)"/>
    <s v="You can skip the hotdog cart and enjoy fresh, hot, delicious, handmade pizza when Mamma B's takes her show on the road!"/>
    <x v="19"/>
    <n v="0"/>
    <x v="1"/>
    <x v="0"/>
    <s v="USD"/>
    <n v="1408663948"/>
    <x v="2566"/>
    <b v="0"/>
    <n v="0"/>
    <b v="0"/>
    <s v="food/food trucks"/>
    <n v="0"/>
    <e v="#DIV/0!"/>
    <x v="7"/>
    <x v="19"/>
  </r>
  <r>
    <n v="2567"/>
    <s v="Burgers and Babes Food Truck (Canceled)"/>
    <s v="You're leaving a Bar/Nightclub what else would you want more than to have a Juicy Burger and to see Beautiful Girls making it."/>
    <x v="101"/>
    <n v="120"/>
    <x v="1"/>
    <x v="0"/>
    <s v="USD"/>
    <n v="1429823138"/>
    <x v="2567"/>
    <b v="0"/>
    <n v="2"/>
    <b v="0"/>
    <s v="food/food trucks"/>
    <n v="2.6666666666666666E-3"/>
    <n v="60"/>
    <x v="7"/>
    <x v="19"/>
  </r>
  <r>
    <n v="2568"/>
    <s v="Barney's, deliciously New York - Vintage 1972 Chevy P10"/>
    <s v="Barney's is seriously delicious New York food. Cooking everything from scratch on our American food truck. London here we come..."/>
    <x v="3"/>
    <n v="50"/>
    <x v="1"/>
    <x v="1"/>
    <s v="GBP"/>
    <n v="1472745594"/>
    <x v="2568"/>
    <b v="0"/>
    <n v="1"/>
    <b v="0"/>
    <s v="food/food trucks"/>
    <n v="5.0000000000000001E-3"/>
    <n v="50"/>
    <x v="7"/>
    <x v="19"/>
  </r>
  <r>
    <n v="2569"/>
    <s v="Rochester Needs a Dessert Food Truck (Canceled)"/>
    <s v="With your help, I would be able to get a truck and start the process of getting it ready for the 2016 season."/>
    <x v="115"/>
    <n v="145"/>
    <x v="1"/>
    <x v="0"/>
    <s v="USD"/>
    <n v="1442457112"/>
    <x v="2569"/>
    <b v="0"/>
    <n v="2"/>
    <b v="0"/>
    <s v="food/food trucks"/>
    <n v="2.2307692307692306E-2"/>
    <n v="72.5"/>
    <x v="7"/>
    <x v="19"/>
  </r>
  <r>
    <n v="2570"/>
    <s v="Mathias Pizzeria - A Mobile Wood Fired Pizza Oven (Canceled)"/>
    <s v="A family run mobile wood fired pizza oven serving up unique artisan pizzas created by award winning Chef Brandon Mathias!"/>
    <x v="39"/>
    <n v="59"/>
    <x v="1"/>
    <x v="0"/>
    <s v="USD"/>
    <n v="1486590035"/>
    <x v="2570"/>
    <b v="0"/>
    <n v="2"/>
    <b v="0"/>
    <s v="food/food trucks"/>
    <n v="8.4285714285714294E-3"/>
    <n v="29.5"/>
    <x v="7"/>
    <x v="19"/>
  </r>
  <r>
    <n v="2571"/>
    <s v="Coco Bowls (Canceled)"/>
    <s v="Perth locals who dream of opening a health food van, and serving treats that not only taste amazing but also benefit your body."/>
    <x v="57"/>
    <n v="250"/>
    <x v="1"/>
    <x v="2"/>
    <s v="AUD"/>
    <n v="1463645521"/>
    <x v="2571"/>
    <b v="0"/>
    <n v="4"/>
    <b v="0"/>
    <s v="food/food trucks"/>
    <n v="2.5000000000000001E-3"/>
    <n v="62.5"/>
    <x v="7"/>
    <x v="19"/>
  </r>
  <r>
    <n v="2572"/>
    <s v="A Dream of Naughty Nachos (Canceled)"/>
    <s v="Mesquite smoked brisket nachos, food truck style, with homemade salsa to make your taste buds dance."/>
    <x v="11"/>
    <n v="0"/>
    <x v="1"/>
    <x v="0"/>
    <s v="USD"/>
    <n v="1428893517"/>
    <x v="2572"/>
    <b v="0"/>
    <n v="0"/>
    <b v="0"/>
    <s v="food/food trucks"/>
    <n v="0"/>
    <e v="#DIV/0!"/>
    <x v="7"/>
    <x v="19"/>
  </r>
  <r>
    <n v="2573"/>
    <s v="Southern Flair Pork-Ka-Bobs (Canceled)"/>
    <s v="I have perfected my porkkabob recipe.I'm ready to start my own business!I need funds for the bbq pit and trailer and start up supplies."/>
    <x v="6"/>
    <n v="0"/>
    <x v="1"/>
    <x v="0"/>
    <s v="USD"/>
    <n v="1408803149"/>
    <x v="2573"/>
    <b v="0"/>
    <n v="0"/>
    <b v="0"/>
    <s v="food/food trucks"/>
    <n v="0"/>
    <e v="#DIV/0!"/>
    <x v="7"/>
    <x v="19"/>
  </r>
  <r>
    <n v="2574"/>
    <s v="Da Pickney Dem Jamaican Jerk (Canceled)"/>
    <s v="The Best Jamaican Jerk outside of Kingston! The name means &quot;for the children&quot;, my children, the reasons why I cook and why I live!"/>
    <x v="3"/>
    <n v="0"/>
    <x v="1"/>
    <x v="0"/>
    <s v="USD"/>
    <n v="1463600945"/>
    <x v="2574"/>
    <b v="0"/>
    <n v="0"/>
    <b v="0"/>
    <s v="food/food trucks"/>
    <n v="0"/>
    <e v="#DIV/0!"/>
    <x v="7"/>
    <x v="19"/>
  </r>
  <r>
    <n v="2575"/>
    <s v="Vdub dogs (Canceled)"/>
    <s v="Hello everyone, Iv'e decided to put my love for old Volkswagen buses and my love for cooking together! Support vdub dogs hot dog bus!"/>
    <x v="94"/>
    <n v="0"/>
    <x v="1"/>
    <x v="0"/>
    <s v="USD"/>
    <n v="1421030194"/>
    <x v="2575"/>
    <b v="0"/>
    <n v="0"/>
    <b v="0"/>
    <s v="food/food trucks"/>
    <n v="0"/>
    <e v="#DIV/0!"/>
    <x v="7"/>
    <x v="19"/>
  </r>
  <r>
    <n v="2576"/>
    <s v="2 Go Fast Food (Canceled)"/>
    <s v="A New Twist with an American and Philippine fast food Mobile Trailer."/>
    <x v="3"/>
    <n v="0"/>
    <x v="1"/>
    <x v="0"/>
    <s v="USD"/>
    <n v="1428707647"/>
    <x v="2576"/>
    <b v="0"/>
    <n v="0"/>
    <b v="0"/>
    <s v="food/food trucks"/>
    <n v="0"/>
    <e v="#DIV/0!"/>
    <x v="7"/>
    <x v="19"/>
  </r>
  <r>
    <n v="2577"/>
    <s v="Fruity Cakes (Canceled)"/>
    <s v="This is not your average cake, it's fruit with yogurt fruit dip icing and fruit toppings! Great for events, parties, weddings and more!"/>
    <x v="36"/>
    <n v="0"/>
    <x v="1"/>
    <x v="0"/>
    <s v="USD"/>
    <n v="1407181297"/>
    <x v="2577"/>
    <b v="0"/>
    <n v="0"/>
    <b v="0"/>
    <s v="food/food trucks"/>
    <n v="0"/>
    <e v="#DIV/0!"/>
    <x v="7"/>
    <x v="19"/>
  </r>
  <r>
    <n v="2578"/>
    <s v="Madhuri Kitchen | Power Bowls &amp; Juices (Canceled)"/>
    <s v="Madhuri means &quot;inner beauty, inner sweetness&quot;. At Madhuri Kitchen, we're bringing the spiritual practice of food to festivals &amp; events."/>
    <x v="12"/>
    <n v="0"/>
    <x v="1"/>
    <x v="0"/>
    <s v="USD"/>
    <n v="1444410000"/>
    <x v="2578"/>
    <b v="0"/>
    <n v="0"/>
    <b v="0"/>
    <s v="food/food trucks"/>
    <n v="0"/>
    <e v="#DIV/0!"/>
    <x v="7"/>
    <x v="19"/>
  </r>
  <r>
    <n v="2579"/>
    <s v="Liz's Bakery &amp; Barista on the Go.. (Canceled)"/>
    <s v="For those who know me, I love to bake &amp; I'm pretty good at it. My dream is to own a food truck that is a bakery &amp; Coffee shop."/>
    <x v="61"/>
    <n v="277"/>
    <x v="1"/>
    <x v="0"/>
    <s v="USD"/>
    <n v="1410810903"/>
    <x v="2579"/>
    <b v="0"/>
    <n v="12"/>
    <b v="0"/>
    <s v="food/food trucks"/>
    <n v="1.3849999999999999E-3"/>
    <n v="23.083333333333332"/>
    <x v="7"/>
    <x v="19"/>
  </r>
  <r>
    <n v="2580"/>
    <s v="Build Phatboyz Food Truck (Canceled)"/>
    <s v="Planning to build this truck into a full rolling fold out cook shack,providing clean cold drinking water to all festival goers"/>
    <x v="0"/>
    <n v="51"/>
    <x v="1"/>
    <x v="0"/>
    <s v="USD"/>
    <n v="1431745200"/>
    <x v="2580"/>
    <b v="0"/>
    <n v="2"/>
    <b v="0"/>
    <s v="food/food trucks"/>
    <n v="6.0000000000000001E-3"/>
    <n v="25.5"/>
    <x v="7"/>
    <x v="19"/>
  </r>
  <r>
    <n v="2581"/>
    <s v="A Flying Sausage Food Truck"/>
    <s v="Creating a Food Truck to bring gourmet sausage sliders to Jacksonville, FL for breakfast, lunch, and special events."/>
    <x v="10"/>
    <n v="530"/>
    <x v="2"/>
    <x v="0"/>
    <s v="USD"/>
    <n v="1447689898"/>
    <x v="2581"/>
    <b v="0"/>
    <n v="11"/>
    <b v="0"/>
    <s v="food/food trucks"/>
    <n v="0.106"/>
    <n v="48.18181818181818"/>
    <x v="7"/>
    <x v="19"/>
  </r>
  <r>
    <n v="2582"/>
    <s v="Drunken Wings"/>
    <s v="The place where chicken meets liquor for the first time!"/>
    <x v="161"/>
    <n v="1"/>
    <x v="2"/>
    <x v="0"/>
    <s v="USD"/>
    <n v="1477784634"/>
    <x v="2582"/>
    <b v="0"/>
    <n v="1"/>
    <b v="0"/>
    <s v="food/food trucks"/>
    <n v="1.1111111111111112E-5"/>
    <n v="1"/>
    <x v="7"/>
    <x v="19"/>
  </r>
  <r>
    <n v="2583"/>
    <s v="Crazy Daisy Food Truck"/>
    <s v="Crazy Daisy will become the newest member of the food truck distributors in Kansas City, Missouri."/>
    <x v="28"/>
    <n v="5"/>
    <x v="2"/>
    <x v="0"/>
    <s v="USD"/>
    <n v="1426526880"/>
    <x v="2583"/>
    <b v="0"/>
    <n v="5"/>
    <b v="0"/>
    <s v="food/food trucks"/>
    <n v="5.0000000000000001E-3"/>
    <n v="1"/>
    <x v="7"/>
    <x v="19"/>
  </r>
  <r>
    <n v="2584"/>
    <s v="Culinary Arts Food Truck Style"/>
    <s v="Bringing quality food to the masses using local premium ingredients, but at a food truck price!"/>
    <x v="3"/>
    <n v="0"/>
    <x v="2"/>
    <x v="0"/>
    <s v="USD"/>
    <n v="1434341369"/>
    <x v="2584"/>
    <b v="0"/>
    <n v="0"/>
    <b v="0"/>
    <s v="food/food trucks"/>
    <n v="0"/>
    <e v="#DIV/0!"/>
    <x v="7"/>
    <x v="19"/>
  </r>
  <r>
    <n v="2585"/>
    <s v="Evie's Eats and Natural Treats Food Truck"/>
    <s v="Evie's Eats uses local ingredients to create sweet treats, healthy snacks and on the go meals, all with the family budget in mind!"/>
    <x v="11"/>
    <n v="50"/>
    <x v="2"/>
    <x v="0"/>
    <s v="USD"/>
    <n v="1404601632"/>
    <x v="2585"/>
    <b v="0"/>
    <n v="1"/>
    <b v="0"/>
    <s v="food/food trucks"/>
    <n v="1.6666666666666668E-3"/>
    <n v="50"/>
    <x v="7"/>
    <x v="19"/>
  </r>
  <r>
    <n v="2586"/>
    <s v="Inspire Healthy Eating"/>
    <s v="I would like to bring fresh salad and food to the streets of London at a reasonable price."/>
    <x v="9"/>
    <n v="5"/>
    <x v="2"/>
    <x v="1"/>
    <s v="GBP"/>
    <n v="1451030136"/>
    <x v="2586"/>
    <b v="0"/>
    <n v="1"/>
    <b v="0"/>
    <s v="food/food trucks"/>
    <n v="1.6666666666666668E-3"/>
    <n v="5"/>
    <x v="7"/>
    <x v="19"/>
  </r>
  <r>
    <n v="2587"/>
    <s v="Yummy Hugs-The Original Co-op, Pop-up Food Truck"/>
    <s v="Providing creative, healthy signature dishes for active, conscientious lifestylers through a community of culinary artists."/>
    <x v="63"/>
    <n v="1217"/>
    <x v="2"/>
    <x v="0"/>
    <s v="USD"/>
    <n v="1451491953"/>
    <x v="2587"/>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x v="12"/>
    <n v="233"/>
    <x v="2"/>
    <x v="0"/>
    <s v="USD"/>
    <n v="1427807640"/>
    <x v="2588"/>
    <b v="0"/>
    <n v="8"/>
    <b v="0"/>
    <s v="food/food trucks"/>
    <n v="3.8833333333333331E-2"/>
    <n v="29.125"/>
    <x v="7"/>
    <x v="19"/>
  </r>
  <r>
    <n v="2589"/>
    <s v="TapiÃ³ca - Brazilian Street Food Truck"/>
    <s v="A Brazilian-inspired food truck in one of the busiest spots in Copenhagen, delicious pancakes made by the healthy tapiÃ³ca flour"/>
    <x v="63"/>
    <n v="5"/>
    <x v="2"/>
    <x v="8"/>
    <s v="DKK"/>
    <n v="1458733927"/>
    <x v="2589"/>
    <b v="0"/>
    <n v="1"/>
    <b v="0"/>
    <s v="food/food trucks"/>
    <n v="1E-4"/>
    <n v="5"/>
    <x v="7"/>
    <x v="19"/>
  </r>
  <r>
    <n v="2590"/>
    <s v="Magic Kick Coffee - coffee that makes your day"/>
    <s v="First in Perth self-contained eco-friendly coffee car based on Ford Fiesta. In the end of the projrct I need your help to make it real!"/>
    <x v="9"/>
    <n v="0"/>
    <x v="2"/>
    <x v="2"/>
    <s v="AUD"/>
    <n v="1453817297"/>
    <x v="2590"/>
    <b v="0"/>
    <n v="0"/>
    <b v="0"/>
    <s v="food/food trucks"/>
    <n v="0"/>
    <e v="#DIV/0!"/>
    <x v="7"/>
    <x v="19"/>
  </r>
  <r>
    <n v="2591"/>
    <s v="patent pending"/>
    <s v="Hi everyone I am a 26 year old single mom trying to start her own food business! I need to first afford the patent to reveal more!"/>
    <x v="15"/>
    <n v="26"/>
    <x v="2"/>
    <x v="0"/>
    <s v="USD"/>
    <n v="1457901924"/>
    <x v="2591"/>
    <b v="0"/>
    <n v="2"/>
    <b v="0"/>
    <s v="food/food trucks"/>
    <n v="1.7333333333333333E-2"/>
    <n v="13"/>
    <x v="7"/>
    <x v="19"/>
  </r>
  <r>
    <n v="2592"/>
    <s v="El Carte 303"/>
    <s v="El Carte is revolutionizing the food truck industry. Meet the new food trike. #oneandonly  we going to spread the awesomeness all over!"/>
    <x v="11"/>
    <n v="50"/>
    <x v="2"/>
    <x v="0"/>
    <s v="USD"/>
    <n v="1412536421"/>
    <x v="2592"/>
    <b v="0"/>
    <n v="1"/>
    <b v="0"/>
    <s v="food/food trucks"/>
    <n v="1.6666666666666668E-3"/>
    <n v="50"/>
    <x v="7"/>
    <x v="19"/>
  </r>
  <r>
    <n v="2593"/>
    <s v="L.J. Silvers' Ice Cream and Taco Van"/>
    <s v="What could be better than satisfying your hunger with ice cream or a taco (or both) from a 1970's mural van blastin disco music!"/>
    <x v="3"/>
    <n v="0"/>
    <x v="2"/>
    <x v="0"/>
    <s v="USD"/>
    <n v="1429993026"/>
    <x v="2593"/>
    <b v="0"/>
    <n v="0"/>
    <b v="0"/>
    <s v="food/food trucks"/>
    <n v="0"/>
    <e v="#DIV/0!"/>
    <x v="7"/>
    <x v="19"/>
  </r>
  <r>
    <n v="2594"/>
    <s v="The Shirley Delicious Treats Food Truck Project"/>
    <s v="New, small home business, looking to take some Granny's old recipes along with some of my own creations to the streets!"/>
    <x v="58"/>
    <n v="1"/>
    <x v="2"/>
    <x v="0"/>
    <s v="USD"/>
    <n v="1407453228"/>
    <x v="2594"/>
    <b v="0"/>
    <n v="1"/>
    <b v="0"/>
    <s v="food/food trucks"/>
    <n v="1.2500000000000001E-5"/>
    <n v="1"/>
    <x v="7"/>
    <x v="19"/>
  </r>
  <r>
    <n v="2595"/>
    <s v="Food Truck for Little Fox Bakery"/>
    <s v="Looking to put the best baked goods in Bowling Green on wheels"/>
    <x v="36"/>
    <n v="1825"/>
    <x v="2"/>
    <x v="0"/>
    <s v="USD"/>
    <n v="1487915500"/>
    <x v="2595"/>
    <b v="0"/>
    <n v="19"/>
    <b v="0"/>
    <s v="food/food trucks"/>
    <n v="0.12166666666666667"/>
    <n v="96.05263157894737"/>
    <x v="7"/>
    <x v="19"/>
  </r>
  <r>
    <n v="2596"/>
    <s v="The Chef Express Food Truck"/>
    <s v="I'm bringing passion, talent, and most importantly some amazing gourmet food to the streets of Lethbridge and southern Alberta."/>
    <x v="19"/>
    <n v="8256"/>
    <x v="2"/>
    <x v="5"/>
    <s v="CAD"/>
    <n v="1407427009"/>
    <x v="2596"/>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x v="15"/>
    <n v="85"/>
    <x v="2"/>
    <x v="1"/>
    <s v="GBP"/>
    <n v="1466323917"/>
    <x v="2597"/>
    <b v="0"/>
    <n v="7"/>
    <b v="0"/>
    <s v="food/food trucks"/>
    <n v="5.6666666666666664E-2"/>
    <n v="12.142857142857142"/>
    <x v="7"/>
    <x v="19"/>
  </r>
  <r>
    <n v="2598"/>
    <s v="Rovin' Okie's Fried Pies gourmet southern fried pies."/>
    <s v="I'm ready to make Tulsa happy and aware that love and kindness go hand in hand with good food!"/>
    <x v="9"/>
    <n v="1170"/>
    <x v="2"/>
    <x v="0"/>
    <s v="USD"/>
    <n v="1443039001"/>
    <x v="2598"/>
    <b v="0"/>
    <n v="14"/>
    <b v="0"/>
    <s v="food/food trucks"/>
    <n v="0.39"/>
    <n v="83.571428571428569"/>
    <x v="7"/>
    <x v="19"/>
  </r>
  <r>
    <n v="2599"/>
    <s v="Empty Ramekins Catering Group"/>
    <s v="The Empty Ramekins Catering Group is looking for your help to start up in Miami Florida!!!!"/>
    <x v="354"/>
    <n v="90"/>
    <x v="2"/>
    <x v="0"/>
    <s v="USD"/>
    <n v="1407089147"/>
    <x v="2599"/>
    <b v="0"/>
    <n v="5"/>
    <b v="0"/>
    <s v="food/food trucks"/>
    <n v="9.9546510341776348E-3"/>
    <n v="18"/>
    <x v="7"/>
    <x v="19"/>
  </r>
  <r>
    <n v="2600"/>
    <s v="Help Buttz Return From the Ashes"/>
    <s v="On Sunday November 8, 2015 our food truck burned to the ground. Please help us get rebuilt."/>
    <x v="63"/>
    <n v="3466"/>
    <x v="2"/>
    <x v="0"/>
    <s v="USD"/>
    <n v="1458938200"/>
    <x v="2600"/>
    <b v="0"/>
    <n v="30"/>
    <b v="0"/>
    <s v="food/food trucks"/>
    <n v="6.9320000000000007E-2"/>
    <n v="115.53333333333333"/>
    <x v="7"/>
    <x v="19"/>
  </r>
  <r>
    <n v="2601"/>
    <s v="Launch a TARDIS into SPACE!"/>
    <s v="I'll be launching a small model TARDIS into (near) SPACE and filming the ascension and descension as a mini-documentary for YouTube."/>
    <x v="2"/>
    <n v="3307"/>
    <x v="0"/>
    <x v="0"/>
    <s v="USD"/>
    <n v="1347508740"/>
    <x v="2601"/>
    <b v="1"/>
    <n v="151"/>
    <b v="1"/>
    <s v="technology/space exploration"/>
    <n v="6.6139999999999999"/>
    <n v="21.900662251655628"/>
    <x v="2"/>
    <x v="36"/>
  </r>
  <r>
    <n v="2602"/>
    <s v="Historic Robotic Spacecraft Poster Series"/>
    <s v="Three screen-printed posters celebrating the most popular and most notable interplanetary robotic space missions."/>
    <x v="14"/>
    <n v="39131"/>
    <x v="0"/>
    <x v="0"/>
    <s v="USD"/>
    <n v="1415827200"/>
    <x v="2602"/>
    <b v="1"/>
    <n v="489"/>
    <b v="1"/>
    <s v="technology/space exploration"/>
    <n v="3.2609166666666667"/>
    <n v="80.022494887525568"/>
    <x v="2"/>
    <x v="36"/>
  </r>
  <r>
    <n v="2603"/>
    <s v="Manned Mock Mars Mission"/>
    <s v="I will be building a mock space station and simulate living on Mars for two weeks."/>
    <x v="257"/>
    <n v="1776"/>
    <x v="0"/>
    <x v="0"/>
    <s v="USD"/>
    <n v="1387835654"/>
    <x v="2603"/>
    <b v="1"/>
    <n v="50"/>
    <b v="1"/>
    <s v="technology/space exploration"/>
    <n v="1.0148571428571429"/>
    <n v="35.520000000000003"/>
    <x v="2"/>
    <x v="36"/>
  </r>
  <r>
    <n v="2604"/>
    <s v="Hermes Spacecraft"/>
    <s v="We're building a full size rocket motor for our Hermes Spacecraft.  Help us Kickstart the next generation of space travel!"/>
    <x v="22"/>
    <n v="20843.599999999999"/>
    <x v="0"/>
    <x v="0"/>
    <s v="USD"/>
    <n v="1335662023"/>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x v="57"/>
    <n v="107421.57"/>
    <x v="0"/>
    <x v="0"/>
    <s v="USD"/>
    <n v="1466168390"/>
    <x v="2605"/>
    <b v="1"/>
    <n v="1762"/>
    <b v="1"/>
    <s v="technology/space exploration"/>
    <n v="1.0742157000000001"/>
    <n v="60.965703745743475"/>
    <x v="2"/>
    <x v="36"/>
  </r>
  <r>
    <n v="2606"/>
    <s v="2000 Student Projects to the Edge of Space"/>
    <s v="PongSat 2 !!!!!_x000a__x000a_On September 27, 2014 we are going to send 2000 student projects to the edge of space."/>
    <x v="34"/>
    <n v="12106"/>
    <x v="0"/>
    <x v="0"/>
    <s v="USD"/>
    <n v="1398791182"/>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x v="6"/>
    <n v="32616"/>
    <x v="0"/>
    <x v="0"/>
    <s v="USD"/>
    <n v="1439344800"/>
    <x v="2607"/>
    <b v="1"/>
    <n v="398"/>
    <b v="1"/>
    <s v="technology/space exploration"/>
    <n v="4.077"/>
    <n v="81.949748743718587"/>
    <x v="2"/>
    <x v="36"/>
  </r>
  <r>
    <n v="2608"/>
    <s v="Giant Leaps in Space Poster Series"/>
    <s v="Giant Leaps featuring the historic missions of human spaceflight is the third in our series of space exploration prints"/>
    <x v="6"/>
    <n v="17914"/>
    <x v="0"/>
    <x v="0"/>
    <s v="USD"/>
    <n v="1489536000"/>
    <x v="260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x v="19"/>
    <n v="106330.39"/>
    <x v="0"/>
    <x v="0"/>
    <s v="USD"/>
    <n v="1342330951"/>
    <x v="2609"/>
    <b v="1"/>
    <n v="676"/>
    <b v="1"/>
    <s v="technology/space exploration"/>
    <n v="3.038011142857143"/>
    <n v="157.29347633136095"/>
    <x v="2"/>
    <x v="36"/>
  </r>
  <r>
    <n v="2610"/>
    <s v="Restore the Pluto Discovery Telescope"/>
    <s v="Preserve the telescope that Clyde Tombaugh used to discover Pluto for generations to come!"/>
    <x v="355"/>
    <n v="32172.66"/>
    <x v="0"/>
    <x v="0"/>
    <s v="USD"/>
    <n v="1471849140"/>
    <x v="261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x v="34"/>
    <n v="306970"/>
    <x v="0"/>
    <x v="12"/>
    <s v="EUR"/>
    <n v="1483397940"/>
    <x v="2611"/>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x v="3"/>
    <n v="17176.13"/>
    <x v="0"/>
    <x v="0"/>
    <s v="USD"/>
    <n v="1420773970"/>
    <x v="2612"/>
    <b v="1"/>
    <n v="294"/>
    <b v="1"/>
    <s v="technology/space exploration"/>
    <n v="1.7176130000000001"/>
    <n v="58.422210884353746"/>
    <x v="2"/>
    <x v="36"/>
  </r>
  <r>
    <n v="2613"/>
    <s v="Earth 360"/>
    <s v="Re-inventing the way we look at our planet by sending 5 cameras to near space to create the first 360 panoramic view of the earth."/>
    <x v="51"/>
    <n v="7576"/>
    <x v="0"/>
    <x v="0"/>
    <s v="USD"/>
    <n v="1348256294"/>
    <x v="2613"/>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x v="124"/>
    <n v="10710"/>
    <x v="0"/>
    <x v="0"/>
    <s v="USD"/>
    <n v="1398834000"/>
    <x v="2614"/>
    <b v="1"/>
    <n v="100"/>
    <b v="1"/>
    <s v="technology/space exploration"/>
    <n v="1.02"/>
    <n v="107.1"/>
    <x v="2"/>
    <x v="36"/>
  </r>
  <r>
    <n v="2615"/>
    <s v="Action Man (GI Joe) Mission Mercury 10"/>
    <s v="Mission to launch a vintage Action Man and Space Capsule into space and film from his birthplace in UK to mark his 50th Anniversary."/>
    <x v="356"/>
    <n v="3397"/>
    <x v="0"/>
    <x v="1"/>
    <s v="GBP"/>
    <n v="1462017600"/>
    <x v="2615"/>
    <b v="0"/>
    <n v="72"/>
    <b v="1"/>
    <s v="technology/space exploration"/>
    <n v="1.6976511744127936"/>
    <n v="47.180555555555557"/>
    <x v="2"/>
    <x v="36"/>
  </r>
  <r>
    <n v="2616"/>
    <s v="James Webb Deployable Model"/>
    <s v="Production of variously-sized deployable models of NASA's James Webb Space Telescope to promote hands-on learning."/>
    <x v="31"/>
    <n v="28633.5"/>
    <x v="0"/>
    <x v="0"/>
    <s v="USD"/>
    <n v="1440546729"/>
    <x v="2616"/>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x v="2"/>
    <n v="4388"/>
    <x v="0"/>
    <x v="0"/>
    <s v="USD"/>
    <n v="1413838751"/>
    <x v="2617"/>
    <b v="1"/>
    <n v="159"/>
    <b v="1"/>
    <s v="technology/space exploration"/>
    <n v="8.7759999999999998"/>
    <n v="27.59748427672956"/>
    <x v="2"/>
    <x v="36"/>
  </r>
  <r>
    <n v="2618"/>
    <s v="SPACE ART FEATURING ASTRONAUTS #WeBelieveInAstronauts"/>
    <s v="LTD ED COLLECTIBLE SPACE ART FEAT. ASTRONAUTS"/>
    <x v="36"/>
    <n v="15808"/>
    <x v="0"/>
    <x v="0"/>
    <s v="USD"/>
    <n v="1449000061"/>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x v="28"/>
    <n v="1884"/>
    <x v="0"/>
    <x v="0"/>
    <s v="USD"/>
    <n v="1445598000"/>
    <x v="2619"/>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x v="99"/>
    <n v="93374"/>
    <x v="0"/>
    <x v="2"/>
    <s v="AUD"/>
    <n v="1444525200"/>
    <x v="262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x v="36"/>
    <n v="21882"/>
    <x v="0"/>
    <x v="0"/>
    <s v="USD"/>
    <n v="1432230988"/>
    <x v="2621"/>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x v="15"/>
    <n v="1967.76"/>
    <x v="0"/>
    <x v="13"/>
    <s v="EUR"/>
    <n v="1483120216"/>
    <x v="2622"/>
    <b v="0"/>
    <n v="74"/>
    <b v="1"/>
    <s v="technology/space exploration"/>
    <n v="1.3118399999999999"/>
    <n v="26.591351351351353"/>
    <x v="2"/>
    <x v="36"/>
  </r>
  <r>
    <n v="2623"/>
    <s v="Antimatter Fuel Production"/>
    <s v="We have designed an antimatter thruster capable of reaching the nearest star.  A plan for antimatter fuel production is now needed."/>
    <x v="13"/>
    <n v="2280"/>
    <x v="0"/>
    <x v="0"/>
    <s v="USD"/>
    <n v="1480658966"/>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x v="6"/>
    <n v="110353.65"/>
    <x v="0"/>
    <x v="0"/>
    <s v="USD"/>
    <n v="1347530822"/>
    <x v="2624"/>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x v="325"/>
    <n v="1434"/>
    <x v="0"/>
    <x v="12"/>
    <s v="EUR"/>
    <n v="1478723208"/>
    <x v="2625"/>
    <b v="0"/>
    <n v="52"/>
    <b v="1"/>
    <s v="technology/space exploration"/>
    <n v="9.56"/>
    <n v="27.576923076923077"/>
    <x v="2"/>
    <x v="36"/>
  </r>
  <r>
    <n v="2626"/>
    <s v="SAGANet STEM Mentoring Lab Accreditation"/>
    <s v="Support the accreditation of our online STEM Mentoring Program with the International Mentoring Association"/>
    <x v="30"/>
    <n v="2800"/>
    <x v="0"/>
    <x v="0"/>
    <s v="USD"/>
    <n v="143334386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x v="325"/>
    <n v="970"/>
    <x v="0"/>
    <x v="0"/>
    <s v="USD"/>
    <n v="1448571261"/>
    <x v="2627"/>
    <b v="0"/>
    <n v="45"/>
    <b v="1"/>
    <s v="technology/space exploration"/>
    <n v="6.4666666666666668"/>
    <n v="21.555555555555557"/>
    <x v="2"/>
    <x v="36"/>
  </r>
  <r>
    <n v="2628"/>
    <s v="Pie In Space!"/>
    <s v="A high school freshman is sending pie into space and you can be a part of it.  GO SCIENCE!!!"/>
    <x v="357"/>
    <n v="926"/>
    <x v="0"/>
    <x v="0"/>
    <s v="USD"/>
    <n v="1417389067"/>
    <x v="2628"/>
    <b v="0"/>
    <n v="21"/>
    <b v="1"/>
    <s v="technology/space exploration"/>
    <n v="1.1036948748510131"/>
    <n v="44.095238095238095"/>
    <x v="2"/>
    <x v="36"/>
  </r>
  <r>
    <n v="2629"/>
    <s v="Project Dragonfly - Sail to the Stars"/>
    <s v="The first international contest to let students shape the future of interstellar travel."/>
    <x v="10"/>
    <n v="6387"/>
    <x v="0"/>
    <x v="1"/>
    <s v="GBP"/>
    <n v="1431608122"/>
    <x v="2629"/>
    <b v="0"/>
    <n v="100"/>
    <b v="1"/>
    <s v="technology/space exploration"/>
    <n v="1.2774000000000001"/>
    <n v="63.87"/>
    <x v="2"/>
    <x v="36"/>
  </r>
  <r>
    <n v="2630"/>
    <s v="Asteroid What! - Very Near Earth Asteroids"/>
    <s v="Free and easy to use information when asteroids pass closer than the Moon. Stretch - take photos of all of these asteroids"/>
    <x v="13"/>
    <n v="3158"/>
    <x v="0"/>
    <x v="2"/>
    <s v="AUD"/>
    <n v="1467280800"/>
    <x v="2630"/>
    <b v="0"/>
    <n v="81"/>
    <b v="1"/>
    <s v="technology/space exploration"/>
    <n v="1.579"/>
    <n v="38.987654320987652"/>
    <x v="2"/>
    <x v="36"/>
  </r>
  <r>
    <n v="2631"/>
    <s v="Starship Congress 2015: Interstellar Hackathon"/>
    <s v="Starship Congress 2015 is a deep-space &amp; interstellar science summit staged by Icarus Interstellar."/>
    <x v="22"/>
    <n v="22933.05"/>
    <x v="0"/>
    <x v="0"/>
    <s v="USD"/>
    <n v="1440907427"/>
    <x v="2631"/>
    <b v="0"/>
    <n v="286"/>
    <b v="1"/>
    <s v="technology/space exploration"/>
    <n v="1.1466525000000001"/>
    <n v="80.185489510489504"/>
    <x v="2"/>
    <x v="36"/>
  </r>
  <r>
    <n v="2632"/>
    <s v="University Rocket Science"/>
    <s v="Students from 3 universities are designing a dual stage rocket to test experimental rocket technology."/>
    <x v="358"/>
    <n v="1466"/>
    <x v="0"/>
    <x v="0"/>
    <s v="USD"/>
    <n v="1464485339"/>
    <x v="2632"/>
    <b v="0"/>
    <n v="42"/>
    <b v="1"/>
    <s v="technology/space exploration"/>
    <n v="1.3700934579439252"/>
    <n v="34.904761904761905"/>
    <x v="2"/>
    <x v="36"/>
  </r>
  <r>
    <n v="2633"/>
    <s v="ISS-Above"/>
    <s v="A device that lights up whenever the International Space Station is nearby (that happens more often than you might expect)"/>
    <x v="10"/>
    <n v="17731"/>
    <x v="0"/>
    <x v="0"/>
    <s v="USD"/>
    <n v="1393542000"/>
    <x v="2633"/>
    <b v="0"/>
    <n v="199"/>
    <b v="1"/>
    <s v="technology/space exploration"/>
    <n v="3.5461999999999998"/>
    <n v="89.100502512562812"/>
    <x v="2"/>
    <x v="36"/>
  </r>
  <r>
    <n v="2634"/>
    <s v="Project Stardust Part 2"/>
    <s v="After a unsuccessful recovery last time we are trying again to successfully launch and recover a weather balloon from space."/>
    <x v="359"/>
    <n v="986"/>
    <x v="0"/>
    <x v="0"/>
    <s v="USD"/>
    <n v="1475163921"/>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x v="236"/>
    <n v="11500"/>
    <x v="0"/>
    <x v="5"/>
    <s v="CAD"/>
    <n v="1425937761"/>
    <x v="2635"/>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x v="28"/>
    <n v="1873"/>
    <x v="0"/>
    <x v="0"/>
    <s v="USD"/>
    <n v="1476579600"/>
    <x v="2636"/>
    <b v="0"/>
    <n v="50"/>
    <b v="1"/>
    <s v="technology/space exploration"/>
    <n v="1.873"/>
    <n v="37.46"/>
    <x v="2"/>
    <x v="36"/>
  </r>
  <r>
    <n v="2637"/>
    <s v="SPEED OF LIGHT: Biggest Mystery of the Universe"/>
    <s v="Help us collect the data to solve the mystery of the century: Is light slowing down?"/>
    <x v="2"/>
    <n v="831"/>
    <x v="0"/>
    <x v="0"/>
    <s v="USD"/>
    <n v="1476277875"/>
    <x v="2637"/>
    <b v="0"/>
    <n v="26"/>
    <b v="1"/>
    <s v="technology/space exploration"/>
    <n v="1.6619999999999999"/>
    <n v="31.96153846153846"/>
    <x v="2"/>
    <x v="36"/>
  </r>
  <r>
    <n v="2638"/>
    <s v="Pie In Space! (Round 2)"/>
    <s v="The second round of funding for the most amazing project ever where a high school freshman is sending pie into SPACE!!!"/>
    <x v="360"/>
    <n v="353"/>
    <x v="0"/>
    <x v="0"/>
    <s v="USD"/>
    <n v="1421358895"/>
    <x v="2638"/>
    <b v="0"/>
    <n v="14"/>
    <b v="1"/>
    <s v="technology/space exploration"/>
    <n v="1.0172910662824208"/>
    <n v="25.214285714285715"/>
    <x v="2"/>
    <x v="36"/>
  </r>
  <r>
    <n v="2639"/>
    <s v="Mission Space"/>
    <s v="Mission Space is run by me, a teenager who has a passion for space! I will fly a weather balloon to the edge of space with your help."/>
    <x v="43"/>
    <n v="492"/>
    <x v="0"/>
    <x v="1"/>
    <s v="GBP"/>
    <n v="1424378748"/>
    <x v="2639"/>
    <b v="0"/>
    <n v="49"/>
    <b v="1"/>
    <s v="technology/space exploration"/>
    <n v="1.64"/>
    <n v="10.040816326530612"/>
    <x v="2"/>
    <x v="36"/>
  </r>
  <r>
    <n v="2640"/>
    <s v="Save the Astronomy Van"/>
    <s v="Hi,_x000a_My Name is David Frey and I Provide Free Public Astronomy programs in San Francisco, Mt. Tamalpias, Yosemite and Novato CA."/>
    <x v="9"/>
    <n v="3170"/>
    <x v="0"/>
    <x v="0"/>
    <s v="USD"/>
    <n v="1433735474"/>
    <x v="2640"/>
    <b v="0"/>
    <n v="69"/>
    <b v="1"/>
    <s v="technology/space exploration"/>
    <n v="1.0566666666666666"/>
    <n v="45.94202898550725"/>
    <x v="2"/>
    <x v="36"/>
  </r>
  <r>
    <n v="2641"/>
    <s v="Build Flying Saucer Artificial Intelligent from sea shell"/>
    <s v="Building a Flying saucer that has Artificial Intelligent made from sea shell."/>
    <x v="15"/>
    <n v="15"/>
    <x v="2"/>
    <x v="0"/>
    <s v="USD"/>
    <n v="1410811740"/>
    <x v="2641"/>
    <b v="0"/>
    <n v="1"/>
    <b v="0"/>
    <s v="technology/space exploration"/>
    <n v="0.01"/>
    <n v="15"/>
    <x v="2"/>
    <x v="36"/>
  </r>
  <r>
    <n v="2642"/>
    <s v="Maschinenbau in ein neues Zeitalter"/>
    <s v="Innovatives MAschinenbau projekt mit verarbeitende Metalle vom Mars_x000a_Stehe mit Mars one einer hollÃ¤ndischen space company in cooperatio"/>
    <x v="69"/>
    <n v="0"/>
    <x v="2"/>
    <x v="12"/>
    <s v="EUR"/>
    <n v="1468565820"/>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x v="80"/>
    <n v="335597.31"/>
    <x v="1"/>
    <x v="0"/>
    <s v="USD"/>
    <n v="1482307140"/>
    <x v="2643"/>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x v="57"/>
    <n v="2053"/>
    <x v="1"/>
    <x v="0"/>
    <s v="USD"/>
    <n v="1489172435"/>
    <x v="2644"/>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x v="22"/>
    <n v="2100"/>
    <x v="1"/>
    <x v="2"/>
    <s v="AUD"/>
    <n v="1415481203"/>
    <x v="2645"/>
    <b v="1"/>
    <n v="23"/>
    <b v="0"/>
    <s v="technology/space exploration"/>
    <n v="0.105"/>
    <n v="91.304347826086953"/>
    <x v="2"/>
    <x v="36"/>
  </r>
  <r>
    <n v="2646"/>
    <s v="SpaceVR: Your Ticket to Space (Canceled)"/>
    <s v="We're a small group with a big mission: making it possible for everyone to explore space using the power of virtual reality."/>
    <x v="69"/>
    <n v="42086.42"/>
    <x v="1"/>
    <x v="0"/>
    <s v="USD"/>
    <n v="1441783869"/>
    <x v="2646"/>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x v="30"/>
    <n v="36"/>
    <x v="1"/>
    <x v="5"/>
    <s v="CAD"/>
    <n v="1439533019"/>
    <x v="2647"/>
    <b v="0"/>
    <n v="3"/>
    <b v="0"/>
    <s v="technology/space exploration"/>
    <n v="1.44E-2"/>
    <n v="12"/>
    <x v="2"/>
    <x v="36"/>
  </r>
  <r>
    <n v="2648"/>
    <s v="Calvert HS Planetarium Restoration (Canceled)"/>
    <s v="Calvert Co 1977 planetarium acquired by Spaceflight America! Education science program star projector needs overhaul, upgrade, repairs!"/>
    <x v="14"/>
    <n v="106"/>
    <x v="1"/>
    <x v="0"/>
    <s v="USD"/>
    <n v="1457543360"/>
    <x v="2648"/>
    <b v="0"/>
    <n v="6"/>
    <b v="0"/>
    <s v="technology/space exploration"/>
    <n v="8.8333333333333337E-3"/>
    <n v="17.666666666666668"/>
    <x v="2"/>
    <x v="36"/>
  </r>
  <r>
    <n v="2649"/>
    <s v="The Mission - Please Check Back Soon (Canceled)"/>
    <s v="They have launched a Kickstarter."/>
    <x v="152"/>
    <n v="124"/>
    <x v="1"/>
    <x v="0"/>
    <s v="USD"/>
    <n v="1454370941"/>
    <x v="2649"/>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x v="127"/>
    <n v="358"/>
    <x v="1"/>
    <x v="0"/>
    <s v="USD"/>
    <n v="1482332343"/>
    <x v="2650"/>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x v="361"/>
    <n v="5233"/>
    <x v="1"/>
    <x v="0"/>
    <s v="USD"/>
    <n v="1450380009"/>
    <x v="2651"/>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x v="57"/>
    <n v="885"/>
    <x v="1"/>
    <x v="2"/>
    <s v="AUD"/>
    <n v="1418183325"/>
    <x v="2652"/>
    <b v="0"/>
    <n v="11"/>
    <b v="0"/>
    <s v="technology/space exploration"/>
    <n v="8.8500000000000002E-3"/>
    <n v="80.454545454545453"/>
    <x v="2"/>
    <x v="36"/>
  </r>
  <r>
    <n v="2653"/>
    <s v="Dream Rocket Project (Canceled)"/>
    <s v="DREAM BIG. Explore the universe through STEAM education. (Science, Technology, Engineering, Art, Mathematics)"/>
    <x v="362"/>
    <n v="5876"/>
    <x v="1"/>
    <x v="0"/>
    <s v="USD"/>
    <n v="1402632000"/>
    <x v="2653"/>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x v="57"/>
    <n v="51"/>
    <x v="1"/>
    <x v="0"/>
    <s v="USD"/>
    <n v="1429622726"/>
    <x v="2654"/>
    <b v="0"/>
    <n v="6"/>
    <b v="0"/>
    <s v="technology/space exploration"/>
    <n v="5.1000000000000004E-4"/>
    <n v="8.5"/>
    <x v="2"/>
    <x v="36"/>
  </r>
  <r>
    <n v="2655"/>
    <s v="Balloons (Canceled)"/>
    <s v="Thank you for your support!"/>
    <x v="36"/>
    <n v="3155"/>
    <x v="1"/>
    <x v="0"/>
    <s v="USD"/>
    <n v="1455048000"/>
    <x v="2655"/>
    <b v="0"/>
    <n v="43"/>
    <b v="0"/>
    <s v="technology/space exploration"/>
    <n v="0.21033333333333334"/>
    <n v="73.372093023255815"/>
    <x v="2"/>
    <x v="36"/>
  </r>
  <r>
    <n v="2656"/>
    <s v="MoonWatcher: A 24/7 Live Video of the Moon for Everyone (Canceled)"/>
    <s v="MoonWatcher will be bringing the Moon closer to all of us."/>
    <x v="60"/>
    <n v="17155"/>
    <x v="1"/>
    <x v="0"/>
    <s v="USD"/>
    <n v="1489345200"/>
    <x v="2656"/>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x v="11"/>
    <n v="5621.38"/>
    <x v="1"/>
    <x v="0"/>
    <s v="USD"/>
    <n v="1470187800"/>
    <x v="2657"/>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x v="316"/>
    <n v="91"/>
    <x v="1"/>
    <x v="0"/>
    <s v="USD"/>
    <n v="1469913194"/>
    <x v="2658"/>
    <b v="0"/>
    <n v="4"/>
    <b v="0"/>
    <s v="technology/space exploration"/>
    <n v="9.2857142857142856E-4"/>
    <n v="22.75"/>
    <x v="2"/>
    <x v="36"/>
  </r>
  <r>
    <n v="2659"/>
    <s v="test (Canceled)"/>
    <s v="test"/>
    <x v="197"/>
    <n v="1333"/>
    <x v="1"/>
    <x v="0"/>
    <s v="USD"/>
    <n v="1429321210"/>
    <x v="2659"/>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x v="22"/>
    <n v="19"/>
    <x v="1"/>
    <x v="0"/>
    <s v="USD"/>
    <n v="1448388418"/>
    <x v="2660"/>
    <b v="0"/>
    <n v="5"/>
    <b v="0"/>
    <s v="technology/space exploration"/>
    <n v="9.5E-4"/>
    <n v="3.8"/>
    <x v="2"/>
    <x v="36"/>
  </r>
  <r>
    <n v="2661"/>
    <s v="Summer Camp - A creative space for makers and artists alike."/>
    <s v="Summer Camp is an old gas station that will have workshops, custom art framing, and carry vintage &amp; home goods."/>
    <x v="10"/>
    <n v="5145"/>
    <x v="0"/>
    <x v="0"/>
    <s v="USD"/>
    <n v="1382742010"/>
    <x v="2661"/>
    <b v="0"/>
    <n v="60"/>
    <b v="1"/>
    <s v="technology/makerspaces"/>
    <n v="1.0289999999999999"/>
    <n v="85.75"/>
    <x v="2"/>
    <x v="37"/>
  </r>
  <r>
    <n v="2662"/>
    <s v="The Mini Maker, a kid focused makerspace"/>
    <s v="The Mini Maker is Lansing Michigan's new kid friendly makerspace. We're dedicated to help kids imagine, develop and build."/>
    <x v="22"/>
    <n v="21360"/>
    <x v="0"/>
    <x v="0"/>
    <s v="USD"/>
    <n v="1440179713"/>
    <x v="2662"/>
    <b v="0"/>
    <n v="80"/>
    <b v="1"/>
    <s v="technology/makerspaces"/>
    <n v="1.0680000000000001"/>
    <n v="267"/>
    <x v="2"/>
    <x v="37"/>
  </r>
  <r>
    <n v="2663"/>
    <s v="A New Life for an Old School"/>
    <s v="The Ville. A local cooperative helping communities learn, share and grow in the spirit of health, wellness and sustainability."/>
    <x v="22"/>
    <n v="20919.25"/>
    <x v="0"/>
    <x v="5"/>
    <s v="CAD"/>
    <n v="1441378800"/>
    <x v="2663"/>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x v="178"/>
    <n v="18100"/>
    <x v="0"/>
    <x v="0"/>
    <s v="USD"/>
    <n v="1449644340"/>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x v="8"/>
    <n v="4310"/>
    <x v="0"/>
    <x v="0"/>
    <s v="USD"/>
    <n v="1430774974"/>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x v="3"/>
    <n v="15929.51"/>
    <x v="0"/>
    <x v="0"/>
    <s v="USD"/>
    <n v="1443214800"/>
    <x v="2666"/>
    <b v="0"/>
    <n v="206"/>
    <b v="1"/>
    <s v="technology/makerspaces"/>
    <n v="1.592951"/>
    <n v="77.327718446601949"/>
    <x v="2"/>
    <x v="37"/>
  </r>
  <r>
    <n v="2667"/>
    <s v="Websmith Studio : Think, Build, Break, Play."/>
    <s v="Websmith Studio is a makerspace where the people most impacted by broken systems are empowered to think, build, and own the solution."/>
    <x v="15"/>
    <n v="1660"/>
    <x v="0"/>
    <x v="0"/>
    <s v="USD"/>
    <n v="1455142416"/>
    <x v="2667"/>
    <b v="0"/>
    <n v="18"/>
    <b v="1"/>
    <s v="technology/makerspaces"/>
    <n v="1.1066666666666667"/>
    <n v="92.222222222222229"/>
    <x v="2"/>
    <x v="37"/>
  </r>
  <r>
    <n v="2668"/>
    <s v="UOttawa Makermobile"/>
    <s v="Creativity on the go! |_x000a_CrÃ©ativitÃ© en mouvement !"/>
    <x v="28"/>
    <n v="1707"/>
    <x v="0"/>
    <x v="5"/>
    <s v="CAD"/>
    <n v="1447079520"/>
    <x v="2668"/>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x v="134"/>
    <n v="1001"/>
    <x v="0"/>
    <x v="0"/>
    <s v="USD"/>
    <n v="1452387096"/>
    <x v="2669"/>
    <b v="0"/>
    <n v="11"/>
    <b v="1"/>
    <s v="technology/makerspaces"/>
    <n v="1.25125"/>
    <n v="91"/>
    <x v="2"/>
    <x v="37"/>
  </r>
  <r>
    <n v="2670"/>
    <s v="G-Pod ... the future of sustainable housing"/>
    <s v="A revolution in the rapidly growing container housing space. Transportable, expandable, green and versatile. A global game-changer."/>
    <x v="363"/>
    <n v="2495"/>
    <x v="2"/>
    <x v="2"/>
    <s v="AUD"/>
    <n v="1406593780"/>
    <x v="267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x v="31"/>
    <n v="2836"/>
    <x v="2"/>
    <x v="0"/>
    <s v="USD"/>
    <n v="1419017880"/>
    <x v="2671"/>
    <b v="1"/>
    <n v="84"/>
    <b v="0"/>
    <s v="technology/makerspaces"/>
    <n v="0.11344"/>
    <n v="33.761904761904759"/>
    <x v="2"/>
    <x v="37"/>
  </r>
  <r>
    <n v="2672"/>
    <s v="Open Tools for Science and Science Education"/>
    <s v="Manylabs aims to help support 20 new residents working on open, low-cost, accessible tools for science and science education."/>
    <x v="3"/>
    <n v="3319"/>
    <x v="2"/>
    <x v="0"/>
    <s v="USD"/>
    <n v="1451282400"/>
    <x v="2672"/>
    <b v="1"/>
    <n v="47"/>
    <b v="0"/>
    <s v="technology/makerspaces"/>
    <n v="0.33189999999999997"/>
    <n v="70.61702127659575"/>
    <x v="2"/>
    <x v="37"/>
  </r>
  <r>
    <n v="2673"/>
    <s v="Help us open a Makerspace for Kids"/>
    <s v="We're opening up a Pixel Academy in Manhattan and we need your help to fill it with technology and tools for New York City's kids!"/>
    <x v="79"/>
    <n v="11032"/>
    <x v="2"/>
    <x v="0"/>
    <s v="USD"/>
    <n v="1414622700"/>
    <x v="2673"/>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x v="19"/>
    <n v="21994"/>
    <x v="2"/>
    <x v="0"/>
    <s v="USD"/>
    <n v="1467694740"/>
    <x v="2674"/>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x v="31"/>
    <n v="1897"/>
    <x v="2"/>
    <x v="0"/>
    <s v="USD"/>
    <n v="1415655289"/>
    <x v="2675"/>
    <b v="1"/>
    <n v="29"/>
    <b v="0"/>
    <s v="technology/makerspaces"/>
    <n v="7.5880000000000003E-2"/>
    <n v="65.41379310344827"/>
    <x v="2"/>
    <x v="37"/>
  </r>
  <r>
    <n v="2676"/>
    <s v="Toronto VR Co-Op"/>
    <s v="Our aim is to provide high-end equipment and space for Toronto coders, filmmakers, and artists to develop cutting-edge VR content."/>
    <x v="190"/>
    <n v="1058"/>
    <x v="2"/>
    <x v="5"/>
    <s v="CAD"/>
    <n v="1463929174"/>
    <x v="2676"/>
    <b v="0"/>
    <n v="9"/>
    <b v="0"/>
    <s v="technology/makerspaces"/>
    <n v="0.50380952380952382"/>
    <n v="117.55555555555556"/>
    <x v="2"/>
    <x v="37"/>
  </r>
  <r>
    <n v="2677"/>
    <s v="Tinkr Tech - mobile makerspace"/>
    <s v="A mobile tech lab with cutting edge maker tools that travels to schools to offer free creative workshops for school age kids."/>
    <x v="330"/>
    <n v="3415"/>
    <x v="2"/>
    <x v="0"/>
    <s v="USD"/>
    <n v="1404348143"/>
    <x v="2677"/>
    <b v="0"/>
    <n v="27"/>
    <b v="0"/>
    <s v="technology/makerspaces"/>
    <n v="0.17512820512820512"/>
    <n v="126.48148148148148"/>
    <x v="2"/>
    <x v="37"/>
  </r>
  <r>
    <n v="2678"/>
    <s v="Wavegarden in Marbella (MÃ¡laga)"/>
    <s v="Wavegarden is the worldâ€™s longest man-made wave that creates ideal conditions for surfing. Help us and let's open one in Malaga!!"/>
    <x v="364"/>
    <n v="1100"/>
    <x v="2"/>
    <x v="3"/>
    <s v="EUR"/>
    <n v="1443121765"/>
    <x v="2678"/>
    <b v="0"/>
    <n v="2"/>
    <b v="0"/>
    <s v="technology/makerspaces"/>
    <n v="1.3750000000000001E-4"/>
    <n v="550"/>
    <x v="2"/>
    <x v="37"/>
  </r>
  <r>
    <n v="2679"/>
    <s v="DIY Garage"/>
    <s v="A do-it-yourself auto garage in Des Moines, Iowa where people can learn how to work on cars &amp; those who know can share their knowledge."/>
    <x v="79"/>
    <n v="132"/>
    <x v="2"/>
    <x v="0"/>
    <s v="USD"/>
    <n v="1425081694"/>
    <x v="2679"/>
    <b v="0"/>
    <n v="3"/>
    <b v="0"/>
    <s v="technology/makerspaces"/>
    <n v="3.3E-3"/>
    <n v="44"/>
    <x v="2"/>
    <x v="37"/>
  </r>
  <r>
    <n v="2680"/>
    <s v="iHeart Pillow"/>
    <s v="iHeartPillow, Connecting loved ones"/>
    <x v="261"/>
    <n v="276"/>
    <x v="2"/>
    <x v="3"/>
    <s v="EUR"/>
    <n v="1459915491"/>
    <x v="2680"/>
    <b v="0"/>
    <n v="4"/>
    <b v="0"/>
    <s v="technology/makerspaces"/>
    <n v="8.6250000000000007E-3"/>
    <n v="69"/>
    <x v="2"/>
    <x v="37"/>
  </r>
  <r>
    <n v="2681"/>
    <s v="Jolly's Hot Dogs An All-Beef Coney Dog"/>
    <s v="Jolly's Hot Dogs: A beef hot dog topped with deliciously seasoned ground beef, mustard and minced onions."/>
    <x v="6"/>
    <n v="55"/>
    <x v="2"/>
    <x v="0"/>
    <s v="USD"/>
    <n v="1405027750"/>
    <x v="2681"/>
    <b v="0"/>
    <n v="2"/>
    <b v="0"/>
    <s v="food/food trucks"/>
    <n v="6.875E-3"/>
    <n v="27.5"/>
    <x v="7"/>
    <x v="19"/>
  </r>
  <r>
    <n v="2682"/>
    <s v="Toastie's Gourmet Toast"/>
    <s v="Gourmet Toast is the culinary combination, neigh, perfection of America's most under-utilized snack: Toast."/>
    <x v="12"/>
    <n v="1698"/>
    <x v="2"/>
    <x v="0"/>
    <s v="USD"/>
    <n v="1416635940"/>
    <x v="2682"/>
    <b v="0"/>
    <n v="20"/>
    <b v="0"/>
    <s v="food/food trucks"/>
    <n v="0.28299999999999997"/>
    <n v="84.9"/>
    <x v="7"/>
    <x v="19"/>
  </r>
  <r>
    <n v="2683"/>
    <s v="Just Cereal - Mobile Cereal Bar"/>
    <s v="Cereal isn't only for breakfast! Help me bring cereal to the 92% of Americans who eat cereal everyday. Out of the home and to you!"/>
    <x v="36"/>
    <n v="36"/>
    <x v="2"/>
    <x v="0"/>
    <s v="USD"/>
    <n v="1425233240"/>
    <x v="2683"/>
    <b v="0"/>
    <n v="3"/>
    <b v="0"/>
    <s v="food/food trucks"/>
    <n v="2.3999999999999998E-3"/>
    <n v="12"/>
    <x v="7"/>
    <x v="19"/>
  </r>
  <r>
    <n v="2684"/>
    <s v="Ain't No Thang..."/>
    <s v="Not all wings are created equal. We believe ours take flight above the rest. Come judge for yourself. To us it Ain't No Thang..."/>
    <x v="54"/>
    <n v="800"/>
    <x v="2"/>
    <x v="0"/>
    <s v="USD"/>
    <n v="1407621425"/>
    <x v="2684"/>
    <b v="0"/>
    <n v="4"/>
    <b v="0"/>
    <s v="food/food trucks"/>
    <n v="1.1428571428571429E-2"/>
    <n v="200"/>
    <x v="7"/>
    <x v="19"/>
  </r>
  <r>
    <n v="2685"/>
    <s v="Nana's Home Cooking on Wheels"/>
    <s v="Home cooked meals made by Nana. Indiana's famous tenderloin sandwiches, Nana's homemade cole slaw and so much more."/>
    <x v="63"/>
    <n v="10"/>
    <x v="2"/>
    <x v="0"/>
    <s v="USD"/>
    <n v="1430149330"/>
    <x v="2685"/>
    <b v="0"/>
    <n v="1"/>
    <b v="0"/>
    <s v="food/food trucks"/>
    <n v="2.0000000000000001E-4"/>
    <n v="10"/>
    <x v="7"/>
    <x v="19"/>
  </r>
  <r>
    <n v="2686"/>
    <s v="Steaming Cow Pies... Your NEW favorite dessert at the fair"/>
    <s v="2 years after a car accident, I was told that I could no longer work... I want to change that AND create something amazing Fair FOOD!"/>
    <x v="11"/>
    <n v="0"/>
    <x v="2"/>
    <x v="0"/>
    <s v="USD"/>
    <n v="1412119423"/>
    <x v="2686"/>
    <b v="0"/>
    <n v="0"/>
    <b v="0"/>
    <s v="food/food trucks"/>
    <n v="0"/>
    <e v="#DIV/0!"/>
    <x v="7"/>
    <x v="19"/>
  </r>
  <r>
    <n v="2687"/>
    <s v="Munch Wagon"/>
    <s v="Your American Pizzas, Wings, Stuffed Gouda Burger, Sweet &amp; Russet Potato Fries served on a food Truck!!"/>
    <x v="36"/>
    <n v="0"/>
    <x v="2"/>
    <x v="0"/>
    <s v="USD"/>
    <n v="1435591318"/>
    <x v="2687"/>
    <b v="0"/>
    <n v="0"/>
    <b v="0"/>
    <s v="food/food trucks"/>
    <n v="0"/>
    <e v="#DIV/0!"/>
    <x v="7"/>
    <x v="19"/>
  </r>
  <r>
    <n v="2688"/>
    <s v="Mac N Cheez Food Truck"/>
    <s v="The amazing gourmet Mac N Cheez Food Truck Campaigne!"/>
    <x v="63"/>
    <n v="74"/>
    <x v="2"/>
    <x v="0"/>
    <s v="USD"/>
    <n v="1424746800"/>
    <x v="2688"/>
    <b v="0"/>
    <n v="14"/>
    <b v="0"/>
    <s v="food/food trucks"/>
    <n v="1.48E-3"/>
    <n v="5.2857142857142856"/>
    <x v="7"/>
    <x v="19"/>
  </r>
  <r>
    <n v="2689"/>
    <s v="Mouth Watering Mobile Restaurant"/>
    <s v="I am creating a high quality, local product only, concession trailer for local and remote events. Dearborn Brand, Winter's Brand, more."/>
    <x v="19"/>
    <n v="1"/>
    <x v="2"/>
    <x v="0"/>
    <s v="USD"/>
    <n v="1469919890"/>
    <x v="2689"/>
    <b v="0"/>
    <n v="1"/>
    <b v="0"/>
    <s v="food/food trucks"/>
    <n v="2.8571428571428571E-5"/>
    <n v="1"/>
    <x v="7"/>
    <x v="19"/>
  </r>
  <r>
    <n v="2690"/>
    <s v="Help 2 Fat 2 Fly, with our Restaurant!"/>
    <s v="The stuffed chicken wing originators need YOUR help starting a restaurant so our AMAZING wings will be available to you 7 days a week!"/>
    <x v="58"/>
    <n v="8586"/>
    <x v="2"/>
    <x v="0"/>
    <s v="USD"/>
    <n v="1433298676"/>
    <x v="2690"/>
    <b v="0"/>
    <n v="118"/>
    <b v="0"/>
    <s v="food/food trucks"/>
    <n v="0.107325"/>
    <n v="72.762711864406782"/>
    <x v="7"/>
    <x v="19"/>
  </r>
  <r>
    <n v="2691"/>
    <s v="Cook"/>
    <s v="A Great New local Food Truck serving up ethnic fusion inspired eats in Ottawa."/>
    <x v="99"/>
    <n v="35"/>
    <x v="2"/>
    <x v="5"/>
    <s v="CAD"/>
    <n v="1431278557"/>
    <x v="2691"/>
    <b v="0"/>
    <n v="2"/>
    <b v="0"/>
    <s v="food/food trucks"/>
    <n v="5.3846153846153844E-4"/>
    <n v="17.5"/>
    <x v="7"/>
    <x v="19"/>
  </r>
  <r>
    <n v="2692"/>
    <s v="&quot;Sami j's Food Truck&quot;"/>
    <s v="Our food truck will bring you -_x000a_                       Fast, Fresh, Food -_x000a_                            Throughout the Omaha area"/>
    <x v="8"/>
    <n v="25"/>
    <x v="2"/>
    <x v="0"/>
    <s v="USD"/>
    <n v="1427266860"/>
    <x v="2692"/>
    <b v="0"/>
    <n v="1"/>
    <b v="0"/>
    <s v="food/food trucks"/>
    <n v="7.1428571428571426E-3"/>
    <n v="25"/>
    <x v="7"/>
    <x v="19"/>
  </r>
  <r>
    <n v="2693"/>
    <s v="Chili dog"/>
    <s v="I want to start a food truck that specializes in chili cheese dogs, using new kinds of meats, cheeses and toppings you wouldn't imagine"/>
    <x v="10"/>
    <n v="40"/>
    <x v="2"/>
    <x v="0"/>
    <s v="USD"/>
    <n v="1407899966"/>
    <x v="2693"/>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x v="11"/>
    <n v="1"/>
    <x v="2"/>
    <x v="0"/>
    <s v="USD"/>
    <n v="1411701739"/>
    <x v="2694"/>
    <b v="0"/>
    <n v="1"/>
    <b v="0"/>
    <s v="food/food trucks"/>
    <n v="3.3333333333333335E-5"/>
    <n v="1"/>
    <x v="7"/>
    <x v="19"/>
  </r>
  <r>
    <n v="2695"/>
    <s v="Fat daddy mac food truck"/>
    <s v="I am creating food magic on the go! Amazing food isn't just for sitdown restaraunts anymore!"/>
    <x v="36"/>
    <n v="71"/>
    <x v="2"/>
    <x v="0"/>
    <s v="USD"/>
    <n v="1428981718"/>
    <x v="2695"/>
    <b v="0"/>
    <n v="3"/>
    <b v="0"/>
    <s v="food/food trucks"/>
    <n v="4.7333333333333333E-3"/>
    <n v="23.666666666666668"/>
    <x v="7"/>
    <x v="19"/>
  </r>
  <r>
    <n v="2696"/>
    <s v="The Military Moms Food Truck"/>
    <s v="The dream to own a food truck, rolling wherever the army sends me, hiring other military spouses and veterans alike! Giving back!"/>
    <x v="127"/>
    <n v="3390"/>
    <x v="2"/>
    <x v="0"/>
    <s v="USD"/>
    <n v="1419538560"/>
    <x v="2696"/>
    <b v="0"/>
    <n v="38"/>
    <b v="0"/>
    <s v="food/food trucks"/>
    <n v="5.6500000000000002E-2"/>
    <n v="89.21052631578948"/>
    <x v="7"/>
    <x v="19"/>
  </r>
  <r>
    <n v="2697"/>
    <s v="Dough Heads Food Truck: waffles stuffed with sweet + savory"/>
    <s v="Stuffed waffles made from Dough. Sweet, savory, salty and then stuffed with meats, fruits, and sauces!"/>
    <x v="165"/>
    <n v="6061"/>
    <x v="2"/>
    <x v="0"/>
    <s v="USD"/>
    <n v="1438552800"/>
    <x v="2697"/>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x v="6"/>
    <n v="26.01"/>
    <x v="2"/>
    <x v="0"/>
    <s v="USD"/>
    <n v="1403904808"/>
    <x v="2698"/>
    <b v="0"/>
    <n v="2"/>
    <b v="0"/>
    <s v="food/food trucks"/>
    <n v="3.2512500000000002E-3"/>
    <n v="13.005000000000001"/>
    <x v="7"/>
    <x v="19"/>
  </r>
  <r>
    <n v="2699"/>
    <s v="my bakery truck"/>
    <s v="Hi, I want make my first bakery. Food truck was great, but I not have a car licence. So, help me to be my dream!"/>
    <x v="365"/>
    <n v="0"/>
    <x v="2"/>
    <x v="5"/>
    <s v="CAD"/>
    <n v="1407533463"/>
    <x v="2699"/>
    <b v="0"/>
    <n v="0"/>
    <b v="0"/>
    <s v="food/food trucks"/>
    <n v="0"/>
    <e v="#DIV/0!"/>
    <x v="7"/>
    <x v="19"/>
  </r>
  <r>
    <n v="2700"/>
    <s v="Holly's Hot Stuff"/>
    <s v="I currently own and operate a hot dog cart. I am hoping to purchase a used food truck so I can do business year round!"/>
    <x v="204"/>
    <n v="70"/>
    <x v="2"/>
    <x v="0"/>
    <s v="USD"/>
    <n v="1411073972"/>
    <x v="2700"/>
    <b v="0"/>
    <n v="4"/>
    <b v="0"/>
    <s v="food/food trucks"/>
    <n v="7.0007000700070005E-3"/>
    <n v="17.5"/>
    <x v="7"/>
    <x v="19"/>
  </r>
  <r>
    <n v="2701"/>
    <s v="Support Circus Factory's new training space in Cork"/>
    <s v="We have been working extra hard to get our new training space ready and with a little extra help we hope to dream big for the future!"/>
    <x v="104"/>
    <n v="1570"/>
    <x v="3"/>
    <x v="17"/>
    <s v="EUR"/>
    <n v="1491586534"/>
    <x v="2701"/>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x v="3"/>
    <n v="3441"/>
    <x v="3"/>
    <x v="0"/>
    <s v="USD"/>
    <n v="1491416077"/>
    <x v="2702"/>
    <b v="1"/>
    <n v="26"/>
    <b v="0"/>
    <s v="theater/spaces"/>
    <n v="0.34410000000000002"/>
    <n v="132.34615384615384"/>
    <x v="1"/>
    <x v="38"/>
  </r>
  <r>
    <n v="2703"/>
    <s v="Bisagra Teatro: Foro Multidisciplinario"/>
    <s v="Â¡Tu nuevo espacio cultural multidisciplinario en el centro de Pachuca, Hidalgo"/>
    <x v="79"/>
    <n v="41500"/>
    <x v="3"/>
    <x v="14"/>
    <s v="MXN"/>
    <n v="1490196830"/>
    <x v="2703"/>
    <b v="0"/>
    <n v="45"/>
    <b v="0"/>
    <s v="theater/spaces"/>
    <n v="1.0375000000000001"/>
    <n v="922.22222222222217"/>
    <x v="1"/>
    <x v="38"/>
  </r>
  <r>
    <n v="2704"/>
    <s v="Little Red Brick House"/>
    <s v="We plan to rescue, relocate, and repurpose, a historic Little Red Brick House, to be incorporated into a riverfront amphitheater."/>
    <x v="266"/>
    <n v="1145"/>
    <x v="3"/>
    <x v="0"/>
    <s v="USD"/>
    <n v="1491421314"/>
    <x v="2704"/>
    <b v="0"/>
    <n v="7"/>
    <b v="0"/>
    <s v="theater/spaces"/>
    <n v="6.0263157894736845E-2"/>
    <n v="163.57142857142858"/>
    <x v="1"/>
    <x v="38"/>
  </r>
  <r>
    <n v="2705"/>
    <s v="Fischer Theatre Marquee"/>
    <s v="Help light the lights at the historic Fischer Theatre in Danville, IL."/>
    <x v="281"/>
    <n v="1739"/>
    <x v="3"/>
    <x v="0"/>
    <s v="USD"/>
    <n v="1490389158"/>
    <x v="2705"/>
    <b v="0"/>
    <n v="8"/>
    <b v="0"/>
    <s v="theater/spaces"/>
    <n v="0.10539393939393939"/>
    <n v="217.375"/>
    <x v="1"/>
    <x v="38"/>
  </r>
  <r>
    <n v="2706"/>
    <s v="Nordo's Culinarium: Where Food Meets Art"/>
    <s v="A place where innovation, food, creativity and performance live year round in a historic building in Pioneer Square."/>
    <x v="19"/>
    <n v="39304"/>
    <x v="0"/>
    <x v="0"/>
    <s v="USD"/>
    <n v="1413442740"/>
    <x v="2706"/>
    <b v="1"/>
    <n v="263"/>
    <b v="1"/>
    <s v="theater/spaces"/>
    <n v="1.1229714285714285"/>
    <n v="149.44486692015209"/>
    <x v="1"/>
    <x v="38"/>
  </r>
  <r>
    <n v="2707"/>
    <s v="The Pocket Theater - No one should have to pay to perform!"/>
    <s v="A new performance space in Seattle. A place for artists, comedians, and audiences to meet and collaborate!"/>
    <x v="6"/>
    <n v="28067.57"/>
    <x v="0"/>
    <x v="0"/>
    <s v="USD"/>
    <n v="1369637940"/>
    <x v="2707"/>
    <b v="1"/>
    <n v="394"/>
    <b v="1"/>
    <s v="theater/spaces"/>
    <n v="3.50844625"/>
    <n v="71.237487309644663"/>
    <x v="1"/>
    <x v="38"/>
  </r>
  <r>
    <n v="2708"/>
    <s v="Angel Comedy Club"/>
    <s v="Angel Comedy Club: A permanent home for Londonâ€™s loveliest comedy night - a community comedy club"/>
    <x v="22"/>
    <n v="46643.07"/>
    <x v="0"/>
    <x v="1"/>
    <s v="GBP"/>
    <n v="1469119526"/>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x v="63"/>
    <n v="50803"/>
    <x v="0"/>
    <x v="0"/>
    <s v="USD"/>
    <n v="1475553540"/>
    <x v="2709"/>
    <b v="1"/>
    <n v="308"/>
    <b v="1"/>
    <s v="theater/spaces"/>
    <n v="1.01606"/>
    <n v="164.94480519480518"/>
    <x v="1"/>
    <x v="38"/>
  </r>
  <r>
    <n v="2710"/>
    <s v="House of Yes"/>
    <s v="Building Brooklyn's own creative venue for circus, theater and events of all types."/>
    <x v="127"/>
    <n v="92340.21"/>
    <x v="0"/>
    <x v="0"/>
    <s v="USD"/>
    <n v="1407549600"/>
    <x v="2710"/>
    <b v="1"/>
    <n v="1088"/>
    <b v="1"/>
    <s v="theater/spaces"/>
    <n v="1.5390035000000002"/>
    <n v="84.871516544117654"/>
    <x v="1"/>
    <x v="38"/>
  </r>
  <r>
    <n v="2711"/>
    <s v="The Red Shoes"/>
    <s v="We're aiming to launch a production involving circus performers, musicians and artists in a new space, creating a night of live art."/>
    <x v="366"/>
    <n v="3938"/>
    <x v="0"/>
    <x v="1"/>
    <s v="GBP"/>
    <n v="1403301660"/>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x v="62"/>
    <n v="7226"/>
    <x v="0"/>
    <x v="0"/>
    <s v="USD"/>
    <n v="1373738400"/>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x v="60"/>
    <n v="153362"/>
    <x v="0"/>
    <x v="0"/>
    <s v="USD"/>
    <n v="1450971684"/>
    <x v="2713"/>
    <b v="1"/>
    <n v="1420"/>
    <b v="1"/>
    <s v="theater/spaces"/>
    <n v="1.0224133333333334"/>
    <n v="108.00140845070422"/>
    <x v="1"/>
    <x v="38"/>
  </r>
  <r>
    <n v="2714"/>
    <s v="The Crane Theater"/>
    <s v="The Crane will be the new home for independent theater in Northeast Minneapolis"/>
    <x v="31"/>
    <n v="29089"/>
    <x v="0"/>
    <x v="0"/>
    <s v="USD"/>
    <n v="1476486000"/>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x v="14"/>
    <n v="31754.69"/>
    <x v="0"/>
    <x v="0"/>
    <s v="USD"/>
    <n v="1456047228"/>
    <x v="2715"/>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x v="3"/>
    <n v="11998.01"/>
    <x v="0"/>
    <x v="12"/>
    <s v="EUR"/>
    <n v="1444291193"/>
    <x v="2716"/>
    <b v="1"/>
    <n v="187"/>
    <b v="1"/>
    <s v="theater/spaces"/>
    <n v="1.1998010000000001"/>
    <n v="64.160481283422456"/>
    <x v="1"/>
    <x v="38"/>
  </r>
  <r>
    <n v="2717"/>
    <s v="A Home for Comedy in Vermont!"/>
    <s v="ONLY HOURS LEFT ON THE CAMPAIGN! Our stretch goal is $35k; let's build a home for standup/improv shows &amp; classes in VT!"/>
    <x v="31"/>
    <n v="30026"/>
    <x v="0"/>
    <x v="0"/>
    <s v="USD"/>
    <n v="1417906649"/>
    <x v="2717"/>
    <b v="1"/>
    <n v="325"/>
    <b v="1"/>
    <s v="theater/spaces"/>
    <n v="1.2010400000000001"/>
    <n v="92.387692307692305"/>
    <x v="1"/>
    <x v="38"/>
  </r>
  <r>
    <n v="2718"/>
    <s v="Bard Beyond the Big Top"/>
    <s v="The Bard has burst beyond the big top and we're reaching out to our Beloved Benefactors to help build our festival's future."/>
    <x v="102"/>
    <n v="18645"/>
    <x v="0"/>
    <x v="0"/>
    <s v="USD"/>
    <n v="1462316400"/>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x v="12"/>
    <n v="6530"/>
    <x v="0"/>
    <x v="0"/>
    <s v="USD"/>
    <n v="1460936694"/>
    <x v="2719"/>
    <b v="0"/>
    <n v="69"/>
    <b v="1"/>
    <s v="theater/spaces"/>
    <n v="1.0883333333333334"/>
    <n v="94.637681159420296"/>
    <x v="1"/>
    <x v="38"/>
  </r>
  <r>
    <n v="2720"/>
    <s v="The Comedy Project"/>
    <s v="An improv, sketch and experimental comedy and cocktail venue in downtown Grand Rapids, Michigan"/>
    <x v="31"/>
    <n v="29531"/>
    <x v="0"/>
    <x v="0"/>
    <s v="USD"/>
    <n v="147886625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x v="47"/>
    <n v="10965"/>
    <x v="0"/>
    <x v="1"/>
    <s v="GBP"/>
    <n v="1378494000"/>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x v="10"/>
    <n v="12627"/>
    <x v="0"/>
    <x v="0"/>
    <s v="USD"/>
    <n v="1485722053"/>
    <x v="2722"/>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x v="14"/>
    <n v="16806"/>
    <x v="0"/>
    <x v="0"/>
    <s v="USD"/>
    <n v="142006008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x v="367"/>
    <n v="7326.88"/>
    <x v="0"/>
    <x v="1"/>
    <s v="GBP"/>
    <n v="1439625059"/>
    <x v="2724"/>
    <b v="0"/>
    <n v="1019"/>
    <b v="1"/>
    <s v="technology/hardware"/>
    <n v="2.9687520259319289"/>
    <n v="7.1902649656526005"/>
    <x v="2"/>
    <x v="30"/>
  </r>
  <r>
    <n v="2725"/>
    <s v="Digital MPPT and Solar BMS for a Net Zero energy House"/>
    <s v="Best Net Zero energy solution for new or existing house (no more heating or electricity bills)."/>
    <x v="79"/>
    <n v="57817"/>
    <x v="0"/>
    <x v="5"/>
    <s v="CAD"/>
    <n v="1488390735"/>
    <x v="2725"/>
    <b v="0"/>
    <n v="113"/>
    <b v="1"/>
    <s v="technology/hardware"/>
    <n v="1.445425"/>
    <n v="511.65486725663715"/>
    <x v="2"/>
    <x v="30"/>
  </r>
  <r>
    <n v="2726"/>
    <s v="Krimston TWO - Dual SIM case for iPhone"/>
    <s v="Krimston TWO: iPhone Dual SIM Case"/>
    <x v="57"/>
    <n v="105745"/>
    <x v="0"/>
    <x v="0"/>
    <s v="USD"/>
    <n v="1461333311"/>
    <x v="2726"/>
    <b v="0"/>
    <n v="404"/>
    <b v="1"/>
    <s v="technology/hardware"/>
    <n v="1.05745"/>
    <n v="261.74504950495049"/>
    <x v="2"/>
    <x v="30"/>
  </r>
  <r>
    <n v="2727"/>
    <s v="PiDrive: Low-power, mSATA SSD for the Raspberry Pi"/>
    <s v="Introducing the PiDrive, a high capacity Solid State Drive (SSD) expansion card for the Raspberry Pi B+, A+, and B+ v2!"/>
    <x v="3"/>
    <n v="49321"/>
    <x v="0"/>
    <x v="0"/>
    <s v="USD"/>
    <n v="1438964063"/>
    <x v="2727"/>
    <b v="0"/>
    <n v="707"/>
    <b v="1"/>
    <s v="technology/hardware"/>
    <n v="4.9321000000000002"/>
    <n v="69.760961810466767"/>
    <x v="2"/>
    <x v="30"/>
  </r>
  <r>
    <n v="2728"/>
    <s v="Multi-Function SSD Shield for the Raspberry Pi 2"/>
    <s v="SSD, WiFi, RTC w/Battery and high power USB all in one shield."/>
    <x v="36"/>
    <n v="30274"/>
    <x v="0"/>
    <x v="0"/>
    <s v="USD"/>
    <n v="1451485434"/>
    <x v="2728"/>
    <b v="0"/>
    <n v="392"/>
    <b v="1"/>
    <s v="technology/hardware"/>
    <n v="2.0182666666666669"/>
    <n v="77.229591836734699"/>
    <x v="2"/>
    <x v="30"/>
  </r>
  <r>
    <n v="2729"/>
    <s v="McChi Luggage: It's a Luggage, USB Charger and a Table Top"/>
    <s v="A luggage that is more than a luggage! It is what you want it to be."/>
    <x v="51"/>
    <n v="7833"/>
    <x v="0"/>
    <x v="0"/>
    <s v="USD"/>
    <n v="1430459197"/>
    <x v="2729"/>
    <b v="0"/>
    <n v="23"/>
    <b v="1"/>
    <s v="technology/hardware"/>
    <n v="1.0444"/>
    <n v="340.56521739130437"/>
    <x v="2"/>
    <x v="30"/>
  </r>
  <r>
    <n v="2730"/>
    <s v="Yaba - Portable Speaker &amp; Guitar Amp"/>
    <s v="The world's most powerful portable speaker and guitar amplifier. Turns any surface into a speaker."/>
    <x v="100"/>
    <n v="45979.01"/>
    <x v="0"/>
    <x v="0"/>
    <s v="USD"/>
    <n v="1366635575"/>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x v="11"/>
    <n v="31291"/>
    <x v="0"/>
    <x v="0"/>
    <s v="USD"/>
    <n v="1413604800"/>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x v="14"/>
    <n v="14190"/>
    <x v="0"/>
    <x v="0"/>
    <s v="USD"/>
    <n v="1369699200"/>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x v="63"/>
    <n v="53769"/>
    <x v="0"/>
    <x v="0"/>
    <s v="USD"/>
    <n v="1428643974"/>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x v="332"/>
    <n v="22603"/>
    <x v="0"/>
    <x v="0"/>
    <s v="USD"/>
    <n v="1476395940"/>
    <x v="2734"/>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x v="47"/>
    <n v="7336.01"/>
    <x v="0"/>
    <x v="1"/>
    <s v="GBP"/>
    <n v="1363204800"/>
    <x v="2735"/>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x v="6"/>
    <n v="9832"/>
    <x v="0"/>
    <x v="5"/>
    <s v="CAD"/>
    <n v="1398268773"/>
    <x v="2736"/>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x v="11"/>
    <n v="73818.240000000005"/>
    <x v="0"/>
    <x v="0"/>
    <s v="USD"/>
    <n v="1389812400"/>
    <x v="273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x v="10"/>
    <n v="7397"/>
    <x v="0"/>
    <x v="0"/>
    <s v="USD"/>
    <n v="1478402804"/>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x v="184"/>
    <n v="4225"/>
    <x v="0"/>
    <x v="1"/>
    <s v="GBP"/>
    <n v="1399324717"/>
    <x v="2739"/>
    <b v="0"/>
    <n v="191"/>
    <b v="1"/>
    <s v="technology/hardware"/>
    <n v="3.8409090909090908"/>
    <n v="22.120418848167539"/>
    <x v="2"/>
    <x v="30"/>
  </r>
  <r>
    <n v="2740"/>
    <s v="Vertical Garden Prototype"/>
    <s v="I am interested in testing the plant yields of this vertical garden as well as some other applications"/>
    <x v="43"/>
    <n v="310"/>
    <x v="0"/>
    <x v="0"/>
    <s v="USD"/>
    <n v="1426117552"/>
    <x v="2740"/>
    <b v="0"/>
    <n v="17"/>
    <b v="1"/>
    <s v="technology/hardware"/>
    <n v="1.0333333333333334"/>
    <n v="18.235294117647058"/>
    <x v="2"/>
    <x v="30"/>
  </r>
  <r>
    <n v="2741"/>
    <s v="Mrs. Brown and Her Lost Puppy."/>
    <s v="Help me publish my 1st children's book as an aspiring author!"/>
    <x v="6"/>
    <n v="35"/>
    <x v="2"/>
    <x v="0"/>
    <s v="USD"/>
    <n v="1413770820"/>
    <x v="2741"/>
    <b v="0"/>
    <n v="4"/>
    <b v="0"/>
    <s v="publishing/children's books"/>
    <n v="4.3750000000000004E-3"/>
    <n v="8.75"/>
    <x v="3"/>
    <x v="39"/>
  </r>
  <r>
    <n v="2742"/>
    <s v="What a Zoo!"/>
    <s v="The pachyderms at the Denver Zoo are moving. Follow along on the convoluted journey to their new home."/>
    <x v="30"/>
    <n v="731"/>
    <x v="2"/>
    <x v="0"/>
    <s v="USD"/>
    <n v="1337102187"/>
    <x v="2742"/>
    <b v="0"/>
    <n v="18"/>
    <b v="0"/>
    <s v="publishing/children's books"/>
    <n v="0.29239999999999999"/>
    <n v="40.611111111111114"/>
    <x v="3"/>
    <x v="39"/>
  </r>
  <r>
    <n v="2743"/>
    <s v="St. Nick Jr"/>
    <s v="One Christmas every child was naughty, and Santa's son _x000a_St. Nick Jr sacrifices all his gifts over his whole life, for the children"/>
    <x v="368"/>
    <n v="0"/>
    <x v="2"/>
    <x v="0"/>
    <s v="USD"/>
    <n v="1476863607"/>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x v="194"/>
    <n v="835"/>
    <x v="2"/>
    <x v="0"/>
    <s v="USD"/>
    <n v="1330478998"/>
    <x v="2744"/>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x v="6"/>
    <n v="1751"/>
    <x v="2"/>
    <x v="0"/>
    <s v="USD"/>
    <n v="1342309368"/>
    <x v="2745"/>
    <b v="0"/>
    <n v="49"/>
    <b v="0"/>
    <s v="publishing/children's books"/>
    <n v="0.21887499999999999"/>
    <n v="35.734693877551024"/>
    <x v="3"/>
    <x v="39"/>
  </r>
  <r>
    <n v="2746"/>
    <s v="How many marbles do YOU have?"/>
    <s v="An easy fun way for children to understand the physical limitations of someone with CFIDS and Fibromyalgia using marbles and a jar."/>
    <x v="9"/>
    <n v="801"/>
    <x v="2"/>
    <x v="0"/>
    <s v="USD"/>
    <n v="1409337911"/>
    <x v="2746"/>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x v="2"/>
    <n v="140"/>
    <x v="2"/>
    <x v="0"/>
    <s v="USD"/>
    <n v="1339816200"/>
    <x v="2747"/>
    <b v="0"/>
    <n v="4"/>
    <b v="0"/>
    <s v="publishing/children's books"/>
    <n v="0.28000000000000003"/>
    <n v="35"/>
    <x v="3"/>
    <x v="39"/>
  </r>
  <r>
    <n v="2748"/>
    <s v="Native American Language Book for Children"/>
    <s v="Interactive Book with Audio to learn the Ojibwe Language for Children.  Website, Ebook and more!"/>
    <x v="10"/>
    <n v="53"/>
    <x v="2"/>
    <x v="0"/>
    <s v="USD"/>
    <n v="1472835802"/>
    <x v="2748"/>
    <b v="0"/>
    <n v="4"/>
    <b v="0"/>
    <s v="publishing/children's books"/>
    <n v="1.06E-2"/>
    <n v="13.25"/>
    <x v="3"/>
    <x v="39"/>
  </r>
  <r>
    <n v="2749"/>
    <s v="A Tree is a Tree, no matter what you see.  CHILDREN'S BOOK"/>
    <s v="Self-publishing my children's book."/>
    <x v="3"/>
    <n v="110"/>
    <x v="2"/>
    <x v="0"/>
    <s v="USD"/>
    <n v="1428171037"/>
    <x v="2749"/>
    <b v="0"/>
    <n v="2"/>
    <b v="0"/>
    <s v="publishing/children's books"/>
    <n v="1.0999999999999999E-2"/>
    <n v="55"/>
    <x v="3"/>
    <x v="39"/>
  </r>
  <r>
    <n v="2750"/>
    <s v="My Child, My Blessing"/>
    <s v="This is a journal where parents daily write something positive about their child.  Places for pictures, too."/>
    <x v="369"/>
    <n v="0"/>
    <x v="2"/>
    <x v="0"/>
    <s v="USD"/>
    <n v="1341086400"/>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x v="370"/>
    <n v="0"/>
    <x v="2"/>
    <x v="0"/>
    <s v="USD"/>
    <n v="1403039842"/>
    <x v="2751"/>
    <b v="0"/>
    <n v="0"/>
    <b v="0"/>
    <s v="publishing/children's books"/>
    <n v="0"/>
    <e v="#DIV/0!"/>
    <x v="3"/>
    <x v="39"/>
  </r>
  <r>
    <n v="2752"/>
    <s v="An Ordinary Toad's Extraordinary Night!"/>
    <s v="Andrew wonders if his life would be more exciting if he'd been hatched a frog. Shiny and green just seems more exciting to him. Until.."/>
    <x v="225"/>
    <n v="550"/>
    <x v="2"/>
    <x v="0"/>
    <s v="USD"/>
    <n v="1324232504"/>
    <x v="2752"/>
    <b v="0"/>
    <n v="14"/>
    <b v="0"/>
    <s v="publishing/children's books"/>
    <n v="0.11458333333333333"/>
    <n v="39.285714285714285"/>
    <x v="3"/>
    <x v="39"/>
  </r>
  <r>
    <n v="2753"/>
    <s v="Dust Bunnies &amp; the Carpet Rat publishing push"/>
    <s v="Written by my daughter and myself, illustrated by Jack Wiens. Everything is complete except for publishing."/>
    <x v="13"/>
    <n v="380"/>
    <x v="2"/>
    <x v="0"/>
    <s v="USD"/>
    <n v="1346017023"/>
    <x v="2753"/>
    <b v="0"/>
    <n v="8"/>
    <b v="0"/>
    <s v="publishing/children's books"/>
    <n v="0.19"/>
    <n v="47.5"/>
    <x v="3"/>
    <x v="39"/>
  </r>
  <r>
    <n v="2754"/>
    <s v="From here...to there!"/>
    <s v="I have been a writer all my life. But until recently never a parent. I want to write a children book for my children, and yours!"/>
    <x v="3"/>
    <n v="0"/>
    <x v="2"/>
    <x v="0"/>
    <s v="USD"/>
    <n v="1410448551"/>
    <x v="2754"/>
    <b v="0"/>
    <n v="0"/>
    <b v="0"/>
    <s v="publishing/children's books"/>
    <n v="0"/>
    <e v="#DIV/0!"/>
    <x v="3"/>
    <x v="39"/>
  </r>
  <r>
    <n v="2755"/>
    <s v="Children's book app: &quot;The story of Setanta&quot;"/>
    <s v="Colourful and imaginative book app for children, will be relished especially by those with Irish roots."/>
    <x v="2"/>
    <n v="260"/>
    <x v="2"/>
    <x v="17"/>
    <s v="EUR"/>
    <n v="1428519527"/>
    <x v="2755"/>
    <b v="0"/>
    <n v="15"/>
    <b v="0"/>
    <s v="publishing/children's books"/>
    <n v="0.52"/>
    <n v="17.333333333333332"/>
    <x v="3"/>
    <x v="39"/>
  </r>
  <r>
    <n v="2756"/>
    <s v="The Most Basic of Truths"/>
    <s v="We all pray to the same God no matter what name we might refer to Him as.  Our children deserve to know this basic truth."/>
    <x v="3"/>
    <n v="1048"/>
    <x v="2"/>
    <x v="0"/>
    <s v="USD"/>
    <n v="1389476201"/>
    <x v="2756"/>
    <b v="0"/>
    <n v="33"/>
    <b v="0"/>
    <s v="publishing/children's books"/>
    <n v="0.1048"/>
    <n v="31.757575757575758"/>
    <x v="3"/>
    <x v="39"/>
  </r>
  <r>
    <n v="2757"/>
    <s v="C is for Crooked"/>
    <s v="A children's letter book that Lampoons Hillary Clinton"/>
    <x v="15"/>
    <n v="10"/>
    <x v="2"/>
    <x v="0"/>
    <s v="USD"/>
    <n v="1470498332"/>
    <x v="2757"/>
    <b v="0"/>
    <n v="2"/>
    <b v="0"/>
    <s v="publishing/children's books"/>
    <n v="6.6666666666666671E-3"/>
    <n v="5"/>
    <x v="3"/>
    <x v="39"/>
  </r>
  <r>
    <n v="2758"/>
    <s v="Printing Soraya Yvette's Children's books"/>
    <s v="Water Bomb Fight, Swooped &amp; Moon You Are Unique by Soraya Yvette are Christ centred Aussie outdoor fun adventure books for tween/teens"/>
    <x v="13"/>
    <n v="234"/>
    <x v="2"/>
    <x v="2"/>
    <s v="AUD"/>
    <n v="1476095783"/>
    <x v="2758"/>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x v="28"/>
    <n v="105"/>
    <x v="2"/>
    <x v="2"/>
    <s v="AUD"/>
    <n v="1468658866"/>
    <x v="2759"/>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x v="10"/>
    <n v="0"/>
    <x v="2"/>
    <x v="1"/>
    <s v="GBP"/>
    <n v="1371726258"/>
    <x v="2760"/>
    <b v="0"/>
    <n v="0"/>
    <b v="0"/>
    <s v="publishing/children's books"/>
    <n v="0"/>
    <e v="#DIV/0!"/>
    <x v="3"/>
    <x v="39"/>
  </r>
  <r>
    <n v="2761"/>
    <s v="Learn U.S. Geography: Dreaming my way across The U.S."/>
    <s v="Help me give away 500 copies of my picture book so more kids will know US geography!"/>
    <x v="10"/>
    <n v="36"/>
    <x v="2"/>
    <x v="0"/>
    <s v="USD"/>
    <n v="1357176693"/>
    <x v="2761"/>
    <b v="0"/>
    <n v="4"/>
    <b v="0"/>
    <s v="publishing/children's books"/>
    <n v="7.1999999999999998E-3"/>
    <n v="9"/>
    <x v="3"/>
    <x v="39"/>
  </r>
  <r>
    <n v="2762"/>
    <s v="How to Create Your Own Magic World. Toy-making guide."/>
    <s v="How-to book of toys and games constructed from materials found in nature, recyclable and easily available."/>
    <x v="53"/>
    <n v="25"/>
    <x v="2"/>
    <x v="0"/>
    <s v="USD"/>
    <n v="1332114795"/>
    <x v="2762"/>
    <b v="0"/>
    <n v="1"/>
    <b v="0"/>
    <s v="publishing/children's books"/>
    <n v="7.6923076923076927E-3"/>
    <n v="25"/>
    <x v="3"/>
    <x v="39"/>
  </r>
  <r>
    <n v="2763"/>
    <s v="My Christmas Star"/>
    <s v="How Santa finds childrens homes without getting lost by following certain stars."/>
    <x v="371"/>
    <n v="90"/>
    <x v="2"/>
    <x v="0"/>
    <s v="USD"/>
    <n v="1369403684"/>
    <x v="2763"/>
    <b v="0"/>
    <n v="3"/>
    <b v="0"/>
    <s v="publishing/children's books"/>
    <n v="2.2842639593908631E-3"/>
    <n v="30"/>
    <x v="3"/>
    <x v="39"/>
  </r>
  <r>
    <n v="2764"/>
    <s v="A Growing Adventure"/>
    <s v="My Budding Bears are four teddy bears living in an enchanted garden sharing friendship, tea parties and delightful adventures."/>
    <x v="23"/>
    <n v="45"/>
    <x v="2"/>
    <x v="0"/>
    <s v="USD"/>
    <n v="1338404400"/>
    <x v="2764"/>
    <b v="0"/>
    <n v="4"/>
    <b v="0"/>
    <s v="publishing/children's books"/>
    <n v="1.125E-2"/>
    <n v="11.25"/>
    <x v="3"/>
    <x v="39"/>
  </r>
  <r>
    <n v="2765"/>
    <s v="A Story Book For Kids: Technology and Everyday Life"/>
    <s v="I am writing an illustrated book for children ages 3 to 7 that meshes technology in everyday life stories."/>
    <x v="23"/>
    <n v="0"/>
    <x v="2"/>
    <x v="0"/>
    <s v="USD"/>
    <n v="1351432428"/>
    <x v="2765"/>
    <b v="0"/>
    <n v="0"/>
    <b v="0"/>
    <s v="publishing/children's books"/>
    <n v="0"/>
    <e v="#DIV/0!"/>
    <x v="3"/>
    <x v="39"/>
  </r>
  <r>
    <n v="2766"/>
    <s v="Jambie"/>
    <s v="Jambie is a children's book geared towards kids ages 4-9 years of age. This book teaches young children about making wise decisions."/>
    <x v="10"/>
    <n v="100"/>
    <x v="2"/>
    <x v="0"/>
    <s v="USD"/>
    <n v="1313078518"/>
    <x v="2766"/>
    <b v="0"/>
    <n v="4"/>
    <b v="0"/>
    <s v="publishing/children's books"/>
    <n v="0.02"/>
    <n v="25"/>
    <x v="3"/>
    <x v="39"/>
  </r>
  <r>
    <n v="2767"/>
    <s v="the Giant Turnip"/>
    <s v="An animated bedtime story with Dedka, Babka and the rest of the family working together on a BIG problem"/>
    <x v="23"/>
    <n v="34"/>
    <x v="2"/>
    <x v="5"/>
    <s v="CAD"/>
    <n v="1439766050"/>
    <x v="2767"/>
    <b v="0"/>
    <n v="3"/>
    <b v="0"/>
    <s v="publishing/children's books"/>
    <n v="8.5000000000000006E-3"/>
    <n v="11.333333333333334"/>
    <x v="3"/>
    <x v="39"/>
  </r>
  <r>
    <n v="2768"/>
    <s v="It's Okay To Wait"/>
    <s v="â€œItâ€™s Okay to Waitâ€ is the story of a father who sits down with his adolescent daughter to have â€œthe talkâ€ about sex."/>
    <x v="39"/>
    <n v="1002"/>
    <x v="2"/>
    <x v="0"/>
    <s v="USD"/>
    <n v="1333028723"/>
    <x v="2768"/>
    <b v="0"/>
    <n v="34"/>
    <b v="0"/>
    <s v="publishing/children's books"/>
    <n v="0.14314285714285716"/>
    <n v="29.470588235294116"/>
    <x v="3"/>
    <x v="39"/>
  </r>
  <r>
    <n v="2769"/>
    <s v="Raph the Ninja Giraffe"/>
    <s v="Raph the Ninja Giraffe is a project that is my 5 year old sons idea, &amp; I am working with him to bring his idea to life."/>
    <x v="134"/>
    <n v="2"/>
    <x v="2"/>
    <x v="1"/>
    <s v="GBP"/>
    <n v="1401997790"/>
    <x v="2769"/>
    <b v="0"/>
    <n v="2"/>
    <b v="0"/>
    <s v="publishing/children's books"/>
    <n v="2.5000000000000001E-3"/>
    <n v="1"/>
    <x v="3"/>
    <x v="39"/>
  </r>
  <r>
    <n v="2770"/>
    <s v="The Story Of Circle And Square"/>
    <s v="A story about two friends who part ways because they are different, then reunite after learning they both are made of atoms."/>
    <x v="22"/>
    <n v="2082.25"/>
    <x v="2"/>
    <x v="0"/>
    <s v="USD"/>
    <n v="1395158130"/>
    <x v="2770"/>
    <b v="0"/>
    <n v="33"/>
    <b v="0"/>
    <s v="publishing/children's books"/>
    <n v="0.1041125"/>
    <n v="63.098484848484851"/>
    <x v="3"/>
    <x v="39"/>
  </r>
  <r>
    <n v="2771"/>
    <s v="Hello Vermont (4 Seasons Children's Books)"/>
    <s v="Hello Vermont are books that demonstrate the 4 seasons. Subtitles: Soggy Spring, Sizzling Summer, Fabulous Fall &amp; Winter Wonderland."/>
    <x v="372"/>
    <n v="0"/>
    <x v="2"/>
    <x v="0"/>
    <s v="USD"/>
    <n v="1359738000"/>
    <x v="2771"/>
    <b v="0"/>
    <n v="0"/>
    <b v="0"/>
    <s v="publishing/children's books"/>
    <n v="0"/>
    <e v="#DIV/0!"/>
    <x v="3"/>
    <x v="39"/>
  </r>
  <r>
    <n v="2772"/>
    <s v="Why Won't This Kid Go To Sleep?!? Goodnight, Kaiden!"/>
    <s v="See the little boy in the photo? Doesn't he look angelic? Wouldn't you like to read his story? Take a look at this......."/>
    <x v="6"/>
    <n v="0"/>
    <x v="2"/>
    <x v="0"/>
    <s v="USD"/>
    <n v="1381006294"/>
    <x v="2772"/>
    <b v="0"/>
    <n v="0"/>
    <b v="0"/>
    <s v="publishing/children's books"/>
    <n v="0"/>
    <e v="#DIV/0!"/>
    <x v="3"/>
    <x v="39"/>
  </r>
  <r>
    <n v="2773"/>
    <s v="The Boat That Couldn't Float"/>
    <s v="Parents know the pain of rereading bad bedtime stories. I want to write stories that all ages will enjoy"/>
    <x v="373"/>
    <n v="1"/>
    <x v="2"/>
    <x v="5"/>
    <s v="CAD"/>
    <n v="1461530721"/>
    <x v="2773"/>
    <b v="0"/>
    <n v="1"/>
    <b v="0"/>
    <s v="publishing/children's books"/>
    <n v="1.8867924528301887E-3"/>
    <n v="1"/>
    <x v="3"/>
    <x v="39"/>
  </r>
  <r>
    <n v="2774"/>
    <s v="Welcome to Jangala Tribal Warriors: Book One"/>
    <s v="Building the inner wealth of children builds stronger families, schools and communities. Peaceful and positive relationships flourish."/>
    <x v="23"/>
    <n v="570"/>
    <x v="2"/>
    <x v="0"/>
    <s v="USD"/>
    <n v="1362711728"/>
    <x v="2774"/>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x v="10"/>
    <n v="150"/>
    <x v="2"/>
    <x v="0"/>
    <s v="USD"/>
    <n v="1323994754"/>
    <x v="2775"/>
    <b v="0"/>
    <n v="2"/>
    <b v="0"/>
    <s v="publishing/children's books"/>
    <n v="0.03"/>
    <n v="75"/>
    <x v="3"/>
    <x v="39"/>
  </r>
  <r>
    <n v="2776"/>
    <s v="Superheroes That Make Differences"/>
    <s v="A young girlâ€™s journey into a world of superheroesâ€”exploring love, compassion and acceptance with mystical creatures from far away."/>
    <x v="223"/>
    <n v="1655"/>
    <x v="2"/>
    <x v="0"/>
    <s v="USD"/>
    <n v="1434092876"/>
    <x v="27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x v="9"/>
    <n v="10"/>
    <x v="2"/>
    <x v="0"/>
    <s v="USD"/>
    <n v="1437149004"/>
    <x v="2777"/>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x v="62"/>
    <n v="1405"/>
    <x v="2"/>
    <x v="0"/>
    <s v="USD"/>
    <n v="1409009306"/>
    <x v="2778"/>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x v="30"/>
    <n v="53"/>
    <x v="2"/>
    <x v="0"/>
    <s v="USD"/>
    <n v="1448204621"/>
    <x v="2779"/>
    <b v="0"/>
    <n v="1"/>
    <b v="0"/>
    <s v="publishing/children's books"/>
    <n v="2.12E-2"/>
    <n v="53"/>
    <x v="3"/>
    <x v="39"/>
  </r>
  <r>
    <n v="2780"/>
    <s v="Travel with baby"/>
    <s v="Turn the World with my kids, and then write a book with the advice for traveling with baby"/>
    <x v="57"/>
    <n v="0"/>
    <x v="2"/>
    <x v="13"/>
    <s v="EUR"/>
    <n v="1489142688"/>
    <x v="2780"/>
    <b v="0"/>
    <n v="0"/>
    <b v="0"/>
    <s v="publishing/children's books"/>
    <n v="0"/>
    <e v="#DIV/0!"/>
    <x v="3"/>
    <x v="39"/>
  </r>
  <r>
    <n v="2781"/>
    <s v="University of Utah presents V-Day 2015-The Vagina Monologues"/>
    <s v="STRIKE, DANCE AND RISE with us at the University of Utah to end violence against women and girls!"/>
    <x v="21"/>
    <n v="1316"/>
    <x v="0"/>
    <x v="0"/>
    <s v="USD"/>
    <n v="1423724400"/>
    <x v="2781"/>
    <b v="0"/>
    <n v="28"/>
    <b v="1"/>
    <s v="theater/plays"/>
    <n v="1.0528"/>
    <n v="47"/>
    <x v="1"/>
    <x v="6"/>
  </r>
  <r>
    <n v="2782"/>
    <s v="Better Than Ever Productions presents Geezer Game"/>
    <s v="The premiere theatre troupe in SE Michigan offering acting opportunities for the 50+ actor."/>
    <x v="28"/>
    <n v="1200"/>
    <x v="0"/>
    <x v="0"/>
    <s v="USD"/>
    <n v="1424149140"/>
    <x v="2782"/>
    <b v="0"/>
    <n v="18"/>
    <b v="1"/>
    <s v="theater/plays"/>
    <n v="1.2"/>
    <n v="66.666666666666671"/>
    <x v="1"/>
    <x v="6"/>
  </r>
  <r>
    <n v="2783"/>
    <s v="As You Like It? by Purple Ostrich Productions"/>
    <s v="A new, LGBTQ focused adaptation of As You Like It that puts Celia and Rosalind's romantic relationship centre stage for the first time."/>
    <x v="28"/>
    <n v="1145"/>
    <x v="0"/>
    <x v="1"/>
    <s v="GBP"/>
    <n v="1429793446"/>
    <x v="2783"/>
    <b v="0"/>
    <n v="61"/>
    <b v="1"/>
    <s v="theater/plays"/>
    <n v="1.145"/>
    <n v="18.770491803278688"/>
    <x v="1"/>
    <x v="6"/>
  </r>
  <r>
    <n v="2784"/>
    <s v="&quot;The Santaland Diaries&quot; by David Sedaris in Los Angeles 2014"/>
    <s v="David Sedaris' &quot;The Santaland Diaries&quot; starring Matt Crabtree at The Working Stage Theatre in Hollywood!"/>
    <x v="12"/>
    <n v="7140"/>
    <x v="0"/>
    <x v="0"/>
    <s v="USD"/>
    <n v="1414608843"/>
    <x v="2784"/>
    <b v="0"/>
    <n v="108"/>
    <b v="1"/>
    <s v="theater/plays"/>
    <n v="1.19"/>
    <n v="66.111111111111114"/>
    <x v="1"/>
    <x v="6"/>
  </r>
  <r>
    <n v="2785"/>
    <s v="Henry VI: The War of the Roses"/>
    <s v="Bare Theatre and Raleigh Little Theatre present Shakespeare's epic, set in a post-apocalyptic dystopia."/>
    <x v="10"/>
    <n v="5234"/>
    <x v="0"/>
    <x v="0"/>
    <s v="USD"/>
    <n v="1470430800"/>
    <x v="2785"/>
    <b v="0"/>
    <n v="142"/>
    <b v="1"/>
    <s v="theater/plays"/>
    <n v="1.0468"/>
    <n v="36.859154929577464"/>
    <x v="1"/>
    <x v="6"/>
  </r>
  <r>
    <n v="2786"/>
    <s v="Fierce"/>
    <s v="A heart-melting farce about sex, art and the lovelorn lay-abouts of London-town."/>
    <x v="30"/>
    <n v="2946"/>
    <x v="0"/>
    <x v="1"/>
    <s v="GBP"/>
    <n v="1404913180"/>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x v="28"/>
    <n v="1197"/>
    <x v="0"/>
    <x v="0"/>
    <s v="USD"/>
    <n v="1405658752"/>
    <x v="2787"/>
    <b v="0"/>
    <n v="38"/>
    <b v="1"/>
    <s v="theater/plays"/>
    <n v="1.1970000000000001"/>
    <n v="31.5"/>
    <x v="1"/>
    <x v="6"/>
  </r>
  <r>
    <n v="2788"/>
    <s v="ACT Underground Theatre, TLDC"/>
    <s v="MOVING FORWARD! WE HAVE REACHED GOAL BUT HAVE MORE TIME!! PLEASE CONSIDER PLEDGING."/>
    <x v="13"/>
    <n v="2050"/>
    <x v="0"/>
    <x v="0"/>
    <s v="USD"/>
    <n v="1469811043"/>
    <x v="2788"/>
    <b v="0"/>
    <n v="20"/>
    <b v="1"/>
    <s v="theater/plays"/>
    <n v="1.0249999999999999"/>
    <n v="102.5"/>
    <x v="1"/>
    <x v="6"/>
  </r>
  <r>
    <n v="2789"/>
    <s v="The Adventurers Club"/>
    <s v="BNT's Biggest Adventure So Far: Our 2015 full length production!"/>
    <x v="9"/>
    <n v="3035"/>
    <x v="0"/>
    <x v="0"/>
    <s v="USD"/>
    <n v="1426132800"/>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x v="9"/>
    <n v="3160"/>
    <x v="0"/>
    <x v="0"/>
    <s v="USD"/>
    <n v="1423693903"/>
    <x v="2790"/>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x v="13"/>
    <n v="2050"/>
    <x v="0"/>
    <x v="0"/>
    <s v="USD"/>
    <n v="1473393600"/>
    <x v="2791"/>
    <b v="0"/>
    <n v="28"/>
    <b v="1"/>
    <s v="theater/plays"/>
    <n v="1.0249999999999999"/>
    <n v="73.214285714285708"/>
    <x v="1"/>
    <x v="6"/>
  </r>
  <r>
    <n v="2792"/>
    <s v="That Still Small Voice Stage Play"/>
    <s v="Homeless and hopeless, this prequel tells the story of a Colorado youth who leans on her friends when family leaves her behind."/>
    <x v="13"/>
    <n v="2152"/>
    <x v="0"/>
    <x v="0"/>
    <s v="USD"/>
    <n v="1439357559"/>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x v="3"/>
    <n v="11056.75"/>
    <x v="0"/>
    <x v="2"/>
    <s v="AUD"/>
    <n v="143747300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x v="45"/>
    <n v="75"/>
    <x v="0"/>
    <x v="1"/>
    <s v="GBP"/>
    <n v="1457031600"/>
    <x v="2794"/>
    <b v="0"/>
    <n v="3"/>
    <b v="1"/>
    <s v="theater/plays"/>
    <n v="1.5"/>
    <n v="25"/>
    <x v="1"/>
    <x v="6"/>
  </r>
  <r>
    <n v="2795"/>
    <s v="Good Men Wanted at ANT Fest"/>
    <s v="A new play about five bad bitches who fought in the Civil War disguised as men, premiering at Ars Nova's ANT Fest."/>
    <x v="176"/>
    <n v="730"/>
    <x v="0"/>
    <x v="0"/>
    <s v="USD"/>
    <n v="1402095600"/>
    <x v="2795"/>
    <b v="0"/>
    <n v="20"/>
    <b v="1"/>
    <s v="theater/plays"/>
    <n v="1.0428571428571429"/>
    <n v="36.5"/>
    <x v="1"/>
    <x v="6"/>
  </r>
  <r>
    <n v="2796"/>
    <s v="Fishcakes"/>
    <s v="Fishcakes is a piece of new writing for the Camden Fringe that explores a story of love, loss, and all the â€˜little things'."/>
    <x v="134"/>
    <n v="924"/>
    <x v="0"/>
    <x v="1"/>
    <s v="GBP"/>
    <n v="1404564028"/>
    <x v="2796"/>
    <b v="0"/>
    <n v="21"/>
    <b v="1"/>
    <s v="theater/plays"/>
    <n v="1.155"/>
    <n v="44"/>
    <x v="1"/>
    <x v="6"/>
  </r>
  <r>
    <n v="2797"/>
    <s v="Once Upon A Nightmare"/>
    <s v="&quot;Labyrinth&quot; meets &quot;Jumanji&quot;  in this dark adventure fantasy play from the makers of the five star fringe hit &quot;Death Ship 666&quot;"/>
    <x v="6"/>
    <n v="8211.61"/>
    <x v="0"/>
    <x v="1"/>
    <s v="GBP"/>
    <n v="1404858840"/>
    <x v="2797"/>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x v="10"/>
    <n v="5070"/>
    <x v="0"/>
    <x v="1"/>
    <s v="GBP"/>
    <n v="1438358400"/>
    <x v="2798"/>
    <b v="0"/>
    <n v="139"/>
    <b v="1"/>
    <s v="theater/plays"/>
    <n v="1.014"/>
    <n v="36.474820143884891"/>
    <x v="1"/>
    <x v="6"/>
  </r>
  <r>
    <n v="2799"/>
    <s v="Yuri in Edinburgh"/>
    <s v="August012 make their debut at Edinburgh Fringe with their play about the absurdity of wanting to bring children into a deranged world"/>
    <x v="10"/>
    <n v="5831.74"/>
    <x v="0"/>
    <x v="1"/>
    <s v="GBP"/>
    <n v="1466179200"/>
    <x v="2799"/>
    <b v="0"/>
    <n v="130"/>
    <b v="1"/>
    <s v="theater/plays"/>
    <n v="1.1663479999999999"/>
    <n v="44.859538461538463"/>
    <x v="1"/>
    <x v="6"/>
  </r>
  <r>
    <n v="2800"/>
    <s v="EUTCo presents 'One Flew Over the Cuckoo's Nest'"/>
    <s v="Exeter University Theatre Company is bringing the award winning play by Dale Wasserman to Exeter's Northcott Theatre"/>
    <x v="28"/>
    <n v="1330"/>
    <x v="0"/>
    <x v="1"/>
    <s v="GBP"/>
    <n v="1420377366"/>
    <x v="2800"/>
    <b v="0"/>
    <n v="31"/>
    <b v="1"/>
    <s v="theater/plays"/>
    <n v="1.33"/>
    <n v="42.903225806451616"/>
    <x v="1"/>
    <x v="6"/>
  </r>
  <r>
    <n v="2801"/>
    <s v="A Dream Play"/>
    <s v="Arise Theatre Company's production of August Strindberg's expressionist masterpiece 'A Dream Play'."/>
    <x v="2"/>
    <n v="666"/>
    <x v="0"/>
    <x v="2"/>
    <s v="AUD"/>
    <n v="1412938800"/>
    <x v="2801"/>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x v="9"/>
    <n v="3055"/>
    <x v="0"/>
    <x v="1"/>
    <s v="GBP"/>
    <n v="1438875107"/>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x v="3"/>
    <n v="12795"/>
    <x v="0"/>
    <x v="0"/>
    <s v="USD"/>
    <n v="1437004800"/>
    <x v="2803"/>
    <b v="0"/>
    <n v="141"/>
    <b v="1"/>
    <s v="theater/plays"/>
    <n v="1.2795000000000001"/>
    <n v="90.744680851063833"/>
    <x v="1"/>
    <x v="6"/>
  </r>
  <r>
    <n v="2804"/>
    <s v="The Piano Man"/>
    <s v="The real-life story of the mysterious 'Piano Man' who washed ashore with no memory; with no speech; but with an amazing ability..."/>
    <x v="28"/>
    <n v="1150"/>
    <x v="0"/>
    <x v="1"/>
    <s v="GBP"/>
    <n v="1411987990"/>
    <x v="2804"/>
    <b v="0"/>
    <n v="23"/>
    <b v="1"/>
    <s v="theater/plays"/>
    <n v="1.1499999999999999"/>
    <n v="50"/>
    <x v="1"/>
    <x v="6"/>
  </r>
  <r>
    <n v="2805"/>
    <s v="ACOrN: A Crunch Or None --&gt; Edinburgh Fringe!"/>
    <s v="1 game, 7 levels, 45 attempts; Lorraine, Esbe &amp; David; 1 Grandmaester._x000a_Help us take our metatheatrical nutshell volcano to the Fringe!"/>
    <x v="44"/>
    <n v="440"/>
    <x v="0"/>
    <x v="1"/>
    <s v="GBP"/>
    <n v="1440245273"/>
    <x v="2805"/>
    <b v="0"/>
    <n v="18"/>
    <b v="1"/>
    <s v="theater/plays"/>
    <n v="1.1000000000000001"/>
    <n v="24.444444444444443"/>
    <x v="1"/>
    <x v="6"/>
  </r>
  <r>
    <n v="2806"/>
    <s v="And Now: The World!"/>
    <s v="A one woman show about the challenges of being a feminist in a digital age. Touring 6 UK cities. Now with Stretch Goals!"/>
    <x v="9"/>
    <n v="3363"/>
    <x v="0"/>
    <x v="1"/>
    <s v="GBP"/>
    <n v="1438772400"/>
    <x v="2806"/>
    <b v="0"/>
    <n v="76"/>
    <b v="1"/>
    <s v="theater/plays"/>
    <n v="1.121"/>
    <n v="44.25"/>
    <x v="1"/>
    <x v="6"/>
  </r>
  <r>
    <n v="2807"/>
    <s v="The Commission Theatre Co."/>
    <s v="Bringing Shakespeare back to the Playwrights"/>
    <x v="10"/>
    <n v="6300"/>
    <x v="0"/>
    <x v="0"/>
    <s v="USD"/>
    <n v="1435611438"/>
    <x v="2807"/>
    <b v="0"/>
    <n v="93"/>
    <b v="1"/>
    <s v="theater/plays"/>
    <n v="1.26"/>
    <n v="67.741935483870961"/>
    <x v="1"/>
    <x v="6"/>
  </r>
  <r>
    <n v="2808"/>
    <s v="PICNIC, by William Inge: An Inaugural Production"/>
    <s v="Seat of the Pants mounts our first show in a black box space that could become permanent; can you help us excel and seal the deal?"/>
    <x v="37"/>
    <n v="4511"/>
    <x v="0"/>
    <x v="0"/>
    <s v="USD"/>
    <n v="1440274735"/>
    <x v="2808"/>
    <b v="0"/>
    <n v="69"/>
    <b v="1"/>
    <s v="theater/plays"/>
    <n v="1.0024444444444445"/>
    <n v="65.376811594202906"/>
    <x v="1"/>
    <x v="6"/>
  </r>
  <r>
    <n v="2809"/>
    <s v="Sugarglass Theatre"/>
    <s v="Sugarglass is a Dublin based theatre company committed to international collaboration. 2016 sees the launch of their NYC division."/>
    <x v="30"/>
    <n v="2560"/>
    <x v="0"/>
    <x v="0"/>
    <s v="USD"/>
    <n v="1459348740"/>
    <x v="2809"/>
    <b v="0"/>
    <n v="21"/>
    <b v="1"/>
    <s v="theater/plays"/>
    <n v="1.024"/>
    <n v="121.9047619047619"/>
    <x v="1"/>
    <x v="6"/>
  </r>
  <r>
    <n v="2810"/>
    <s v="Bring Bigger, Badder BRIEF HISTORY Back To The Stage!"/>
    <s v="We're remounting the musical that brought down the Bush Administration: A Brief History of the Earth And Everything In It!"/>
    <x v="30"/>
    <n v="2705"/>
    <x v="0"/>
    <x v="0"/>
    <s v="USD"/>
    <n v="1401595140"/>
    <x v="2810"/>
    <b v="0"/>
    <n v="57"/>
    <b v="1"/>
    <s v="theater/plays"/>
    <n v="1.0820000000000001"/>
    <n v="47.456140350877192"/>
    <x v="1"/>
    <x v="6"/>
  </r>
  <r>
    <n v="2811"/>
    <s v="Ray Gunn and Starburst"/>
    <s v="Ray Gunn and Starburst is an audio sci-fi/comedy sending up the tropes of classic and pulp science-fiction."/>
    <x v="3"/>
    <n v="10027"/>
    <x v="0"/>
    <x v="1"/>
    <s v="GBP"/>
    <n v="1424692503"/>
    <x v="2811"/>
    <b v="0"/>
    <n v="108"/>
    <b v="1"/>
    <s v="theater/plays"/>
    <n v="1.0026999999999999"/>
    <n v="92.842592592592595"/>
    <x v="1"/>
    <x v="6"/>
  </r>
  <r>
    <n v="2812"/>
    <s v="BULL by Mike Bartlett at the Coal Mine Theatre"/>
    <s v="&quot;A short, nasty and razor sharp play in one of Toronto's hottest new &quot;off-off Broadway&quot; style venues."/>
    <x v="10"/>
    <n v="5665"/>
    <x v="0"/>
    <x v="5"/>
    <s v="CAD"/>
    <n v="1428292800"/>
    <x v="2812"/>
    <b v="0"/>
    <n v="83"/>
    <b v="1"/>
    <s v="theater/plays"/>
    <n v="1.133"/>
    <n v="68.253012048192772"/>
    <x v="1"/>
    <x v="6"/>
  </r>
  <r>
    <n v="2813"/>
    <s v="Hi, Are You Single? by Ryan J. Haddad"/>
    <s v="Ryan has a higher sex drive than you. He also has cerebral palsy. Join him for his hilarious and poignant new solo show!"/>
    <x v="70"/>
    <n v="3572.12"/>
    <x v="0"/>
    <x v="0"/>
    <s v="USD"/>
    <n v="1481737761"/>
    <x v="2813"/>
    <b v="0"/>
    <n v="96"/>
    <b v="1"/>
    <s v="theater/plays"/>
    <n v="1.2757571428571428"/>
    <n v="37.209583333333335"/>
    <x v="1"/>
    <x v="6"/>
  </r>
  <r>
    <n v="2814"/>
    <s v="Stitching by Anthony Neilson"/>
    <s v="Stitching is a play exploring how a couple cope with the loss of their child. It will run for a month at The Drayton Arms Theatre."/>
    <x v="15"/>
    <n v="1616"/>
    <x v="0"/>
    <x v="1"/>
    <s v="GBP"/>
    <n v="1431164115"/>
    <x v="2814"/>
    <b v="0"/>
    <n v="64"/>
    <b v="1"/>
    <s v="theater/plays"/>
    <n v="1.0773333333333333"/>
    <n v="25.25"/>
    <x v="1"/>
    <x v="6"/>
  </r>
  <r>
    <n v="2815"/>
    <s v="Widow's Wedding Dress"/>
    <s v="Set in 1950s Northern Ireland, this play tells the story of two sisters in a community of Travellers, or Irish Gypsies."/>
    <x v="49"/>
    <n v="605"/>
    <x v="0"/>
    <x v="5"/>
    <s v="CAD"/>
    <n v="1470595109"/>
    <x v="2815"/>
    <b v="0"/>
    <n v="14"/>
    <b v="1"/>
    <s v="theater/plays"/>
    <n v="2.42"/>
    <n v="43.214285714285715"/>
    <x v="1"/>
    <x v="6"/>
  </r>
  <r>
    <n v="2816"/>
    <s v="In My Head - A new mental health theatre project"/>
    <s v="Inspired by real life interviews 'In My Head' is a new play exploring the lives of those living with a mental health condition."/>
    <x v="9"/>
    <n v="4247"/>
    <x v="0"/>
    <x v="1"/>
    <s v="GBP"/>
    <n v="1438531200"/>
    <x v="2816"/>
    <b v="0"/>
    <n v="169"/>
    <b v="1"/>
    <s v="theater/plays"/>
    <n v="1.4156666666666666"/>
    <n v="25.130177514792898"/>
    <x v="1"/>
    <x v="6"/>
  </r>
  <r>
    <n v="2817"/>
    <s v="After The End"/>
    <s v="Let Go Theatre Co's very first production is going ahead in June 2015. Help support a brand new theatre co as we begin our adventure"/>
    <x v="20"/>
    <n v="780"/>
    <x v="0"/>
    <x v="1"/>
    <s v="GBP"/>
    <n v="1425136462"/>
    <x v="2817"/>
    <b v="0"/>
    <n v="33"/>
    <b v="1"/>
    <s v="theater/plays"/>
    <n v="1.3"/>
    <n v="23.636363636363637"/>
    <x v="1"/>
    <x v="6"/>
  </r>
  <r>
    <n v="2818"/>
    <s v="Joe West's THEATER OF DEATH"/>
    <s v="Joe West and his wonderful theater company THEATER OF DEATH present original plays both horrific and comical."/>
    <x v="3"/>
    <n v="10603"/>
    <x v="0"/>
    <x v="0"/>
    <s v="USD"/>
    <n v="1443018086"/>
    <x v="2818"/>
    <b v="0"/>
    <n v="102"/>
    <b v="1"/>
    <s v="theater/plays"/>
    <n v="1.0603"/>
    <n v="103.95098039215686"/>
    <x v="1"/>
    <x v="6"/>
  </r>
  <r>
    <n v="2819"/>
    <s v="Make TES a success at The Edinburgh Fringe Fest"/>
    <s v="Years of work, my best show, and a top Edinburgh venue.  Help me expose my talents to the UK and tell an important story."/>
    <x v="10"/>
    <n v="5240"/>
    <x v="0"/>
    <x v="1"/>
    <s v="GBP"/>
    <n v="1434285409"/>
    <x v="2819"/>
    <b v="0"/>
    <n v="104"/>
    <b v="1"/>
    <s v="theater/plays"/>
    <n v="1.048"/>
    <n v="50.384615384615387"/>
    <x v="1"/>
    <x v="6"/>
  </r>
  <r>
    <n v="2820"/>
    <s v="MTA's National Theatre Connections Show!"/>
    <s v="Montage Theatre Arts, as part of National Theatre Connections, are performing a show - We need you help to raise vital funds!"/>
    <x v="48"/>
    <n v="272"/>
    <x v="0"/>
    <x v="1"/>
    <s v="GBP"/>
    <n v="1456444800"/>
    <x v="2820"/>
    <b v="0"/>
    <n v="20"/>
    <b v="1"/>
    <s v="theater/plays"/>
    <n v="1.36"/>
    <n v="13.6"/>
    <x v="1"/>
    <x v="6"/>
  </r>
  <r>
    <n v="2821"/>
    <s v="Muscovado: BurntOut's new play about slavery in Barbados"/>
    <s v="Help us share an untold story of Britain's involvement in the slave trade, in the church where Wilberforce began his abolition campaign"/>
    <x v="28"/>
    <n v="1000"/>
    <x v="0"/>
    <x v="1"/>
    <s v="GBP"/>
    <n v="1411510135"/>
    <x v="2821"/>
    <b v="0"/>
    <n v="35"/>
    <b v="1"/>
    <s v="theater/plays"/>
    <n v="1"/>
    <n v="28.571428571428573"/>
    <x v="1"/>
    <x v="6"/>
  </r>
  <r>
    <n v="2822"/>
    <s v="Theatre Forever's The Nature Crown"/>
    <s v="A campaign to support the artists creating Theatre Forever's The Nature Crown, premiering in the Guthrie Theater's Dowling Studio!"/>
    <x v="12"/>
    <n v="6000"/>
    <x v="0"/>
    <x v="0"/>
    <s v="USD"/>
    <n v="1427469892"/>
    <x v="2822"/>
    <b v="0"/>
    <n v="94"/>
    <b v="1"/>
    <s v="theater/plays"/>
    <n v="1"/>
    <n v="63.829787234042556"/>
    <x v="1"/>
    <x v="6"/>
  </r>
  <r>
    <n v="2823"/>
    <s v="Seliges Theater presents &quot;The God of Carnage&quot;"/>
    <s v="Seliges Theater is a brand new theatre company based out of Bristol. &quot;The God of Carnage&quot; will be our debut show. Help us get started!"/>
    <x v="213"/>
    <n v="124"/>
    <x v="0"/>
    <x v="1"/>
    <s v="GBP"/>
    <n v="1427842740"/>
    <x v="2823"/>
    <b v="0"/>
    <n v="14"/>
    <b v="1"/>
    <s v="theater/plays"/>
    <n v="1.24"/>
    <n v="8.8571428571428577"/>
    <x v="1"/>
    <x v="6"/>
  </r>
  <r>
    <n v="2824"/>
    <s v="The Rooftop"/>
    <s v="I wrote a One Act play called The Rooftop for a Female Playwright's festival. Every little bit helps!"/>
    <x v="81"/>
    <n v="760"/>
    <x v="0"/>
    <x v="0"/>
    <s v="USD"/>
    <n v="1434159780"/>
    <x v="2824"/>
    <b v="0"/>
    <n v="15"/>
    <b v="1"/>
    <s v="theater/plays"/>
    <n v="1.1692307692307693"/>
    <n v="50.666666666666664"/>
    <x v="1"/>
    <x v="6"/>
  </r>
  <r>
    <n v="2825"/>
    <s v="The Night Before Christmas"/>
    <s v="Help Saltmine Theatre Company tell the exciting story of St Nicholas and the importance of gratefulness in their new Christmas show."/>
    <x v="9"/>
    <n v="3100"/>
    <x v="0"/>
    <x v="1"/>
    <s v="GBP"/>
    <n v="1449255686"/>
    <x v="2825"/>
    <b v="0"/>
    <n v="51"/>
    <b v="1"/>
    <s v="theater/plays"/>
    <n v="1.0333333333333334"/>
    <n v="60.784313725490193"/>
    <x v="1"/>
    <x v="6"/>
  </r>
  <r>
    <n v="2826"/>
    <s v="Mickey &amp; Worm: The Tour"/>
    <s v="Mickey &amp; Worm is a Noir stage experience, written by Santa Paula playwright John McKinley and back again on tour by popular demand!"/>
    <x v="13"/>
    <n v="2155"/>
    <x v="0"/>
    <x v="0"/>
    <s v="USD"/>
    <n v="1436511600"/>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x v="13"/>
    <n v="2405"/>
    <x v="0"/>
    <x v="0"/>
    <s v="USD"/>
    <n v="1464971400"/>
    <x v="2827"/>
    <b v="0"/>
    <n v="23"/>
    <b v="1"/>
    <s v="theater/plays"/>
    <n v="1.2024999999999999"/>
    <n v="104.56521739130434"/>
    <x v="1"/>
    <x v="6"/>
  </r>
  <r>
    <n v="2828"/>
    <s v="Peace In Our Time"/>
    <s v="The Battle of Britain has been lost; London is occupied, who can you trust? Help produce this classic piece of theatre. Drama for now."/>
    <x v="196"/>
    <n v="9536"/>
    <x v="0"/>
    <x v="1"/>
    <s v="GBP"/>
    <n v="1443826800"/>
    <x v="2828"/>
    <b v="0"/>
    <n v="97"/>
    <b v="1"/>
    <s v="theater/plays"/>
    <n v="1.0037894736842106"/>
    <n v="98.30927835051547"/>
    <x v="1"/>
    <x v="6"/>
  </r>
  <r>
    <n v="2829"/>
    <s v="MUMBURGER by Sarah Kosar"/>
    <s v="In a visceral new play about family, grief and red meat, Sarah Kosar (Royal Court) asks how far we'd go to connect with those we love."/>
    <x v="30"/>
    <n v="2663"/>
    <x v="0"/>
    <x v="1"/>
    <s v="GBP"/>
    <n v="1464863118"/>
    <x v="2829"/>
    <b v="0"/>
    <n v="76"/>
    <b v="1"/>
    <s v="theater/plays"/>
    <n v="1.0651999999999999"/>
    <n v="35.039473684210527"/>
    <x v="1"/>
    <x v="6"/>
  </r>
  <r>
    <n v="2830"/>
    <s v="Nakhtik and Avalon"/>
    <s v="Avalon is a new South African Township play and Nakhtik is a  danced political lecture."/>
    <x v="9"/>
    <n v="3000"/>
    <x v="0"/>
    <x v="0"/>
    <s v="USD"/>
    <n v="1399867140"/>
    <x v="2830"/>
    <b v="0"/>
    <n v="11"/>
    <b v="1"/>
    <s v="theater/plays"/>
    <n v="1"/>
    <n v="272.72727272727275"/>
    <x v="1"/>
    <x v="6"/>
  </r>
  <r>
    <n v="2831"/>
    <s v="Tackett &amp; Pyke put on a Play"/>
    <s v="We each wrote a play and would like to produce them for you for nothing more than art's sake!"/>
    <x v="9"/>
    <n v="3320"/>
    <x v="0"/>
    <x v="0"/>
    <s v="USD"/>
    <n v="1437076070"/>
    <x v="2831"/>
    <b v="0"/>
    <n v="52"/>
    <b v="1"/>
    <s v="theater/plays"/>
    <n v="1.1066666666666667"/>
    <n v="63.846153846153847"/>
    <x v="1"/>
    <x v="6"/>
  </r>
  <r>
    <n v="2832"/>
    <s v="Secret Diaries"/>
    <s v="Charting the big stuff in life from dance routines to coming out; exploring homophobia, family, friendship &amp; finding your own voice."/>
    <x v="30"/>
    <n v="2867.99"/>
    <x v="0"/>
    <x v="1"/>
    <s v="GBP"/>
    <n v="1416780000"/>
    <x v="2832"/>
    <b v="0"/>
    <n v="95"/>
    <b v="1"/>
    <s v="theater/plays"/>
    <n v="1.1471959999999999"/>
    <n v="30.189368421052631"/>
    <x v="1"/>
    <x v="6"/>
  </r>
  <r>
    <n v="2833"/>
    <s v="Star Man Rocket Man"/>
    <s v="A new play about exploring outer space"/>
    <x v="200"/>
    <n v="2923"/>
    <x v="0"/>
    <x v="0"/>
    <s v="USD"/>
    <n v="1444528800"/>
    <x v="2833"/>
    <b v="0"/>
    <n v="35"/>
    <b v="1"/>
    <s v="theater/plays"/>
    <n v="1.0825925925925926"/>
    <n v="83.51428571428572"/>
    <x v="1"/>
    <x v="6"/>
  </r>
  <r>
    <n v="2834"/>
    <s v="Thank You For Smoking"/>
    <s v="Thank You For Smoking. A play about love, 5 trillion cigarettes and how the Flintstones earned the tobacco industry millions."/>
    <x v="134"/>
    <n v="1360"/>
    <x v="0"/>
    <x v="1"/>
    <s v="GBP"/>
    <n v="1422658930"/>
    <x v="2834"/>
    <b v="0"/>
    <n v="21"/>
    <b v="1"/>
    <s v="theater/plays"/>
    <n v="1.7"/>
    <n v="64.761904761904759"/>
    <x v="1"/>
    <x v="6"/>
  </r>
  <r>
    <n v="2835"/>
    <s v="Land of the Three Towers"/>
    <s v="A celebratory community theatre project about the Focus E15 Occupation of empty council homes on Carpenters Estate."/>
    <x v="28"/>
    <n v="1870.99"/>
    <x v="0"/>
    <x v="1"/>
    <s v="GBP"/>
    <n v="1449273600"/>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x v="52"/>
    <n v="485"/>
    <x v="0"/>
    <x v="0"/>
    <s v="USD"/>
    <n v="1487393940"/>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x v="16"/>
    <n v="850"/>
    <x v="0"/>
    <x v="5"/>
    <s v="CAD"/>
    <n v="1449701284"/>
    <x v="2837"/>
    <b v="0"/>
    <n v="21"/>
    <b v="1"/>
    <s v="theater/plays"/>
    <n v="1"/>
    <n v="40.476190476190474"/>
    <x v="1"/>
    <x v="6"/>
  </r>
  <r>
    <n v="2838"/>
    <s v="Pickles &amp; Hargraves Murder Mystery Comedy at the FringeNYC"/>
    <s v="You like things that are funny. You (secretly) like murder. So why not support the NYC return of this hilarious whodunit?"/>
    <x v="13"/>
    <n v="2405"/>
    <x v="0"/>
    <x v="0"/>
    <s v="USD"/>
    <n v="1407967200"/>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x v="8"/>
    <n v="3900"/>
    <x v="0"/>
    <x v="0"/>
    <s v="USD"/>
    <n v="1408942740"/>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x v="30"/>
    <n v="2600"/>
    <x v="0"/>
    <x v="1"/>
    <s v="GBP"/>
    <n v="1426698000"/>
    <x v="2840"/>
    <b v="0"/>
    <n v="132"/>
    <b v="1"/>
    <s v="theater/plays"/>
    <n v="1.04"/>
    <n v="19.696969696969695"/>
    <x v="1"/>
    <x v="6"/>
  </r>
  <r>
    <n v="2841"/>
    <s v="The Dead Loss"/>
    <s v="1920's London; two brothers try to make a name for themselves in the underground crime world but encounter a ruthless Irish mob boss."/>
    <x v="28"/>
    <n v="10"/>
    <x v="2"/>
    <x v="1"/>
    <s v="GBP"/>
    <n v="1450032297"/>
    <x v="2841"/>
    <b v="0"/>
    <n v="1"/>
    <b v="0"/>
    <s v="theater/plays"/>
    <n v="0.01"/>
    <n v="10"/>
    <x v="1"/>
    <x v="6"/>
  </r>
  <r>
    <n v="2842"/>
    <s v="HIDDEN: The FCO Plays"/>
    <s v="A play performed at the FCO Global Summit on the Preventing Sexual Violence Initiative, hosted by William Hague and Angelina Jolie"/>
    <x v="15"/>
    <n v="0"/>
    <x v="2"/>
    <x v="1"/>
    <s v="GBP"/>
    <n v="1403348400"/>
    <x v="2842"/>
    <b v="0"/>
    <n v="0"/>
    <b v="0"/>
    <s v="theater/plays"/>
    <n v="0"/>
    <e v="#DIV/0!"/>
    <x v="1"/>
    <x v="6"/>
  </r>
  <r>
    <n v="2843"/>
    <s v="Summer Adaptation of Fallen Angels"/>
    <s v="We're high school students directing a film adaptation of the play, Fallen Angels, written by NoÃ«l Coward and set in the 1920's."/>
    <x v="38"/>
    <n v="0"/>
    <x v="2"/>
    <x v="0"/>
    <s v="USD"/>
    <n v="1465790400"/>
    <x v="2843"/>
    <b v="0"/>
    <n v="0"/>
    <b v="0"/>
    <s v="theater/plays"/>
    <n v="0"/>
    <e v="#DIV/0!"/>
    <x v="1"/>
    <x v="6"/>
  </r>
  <r>
    <n v="2844"/>
    <s v="KabarettstÃ¼ck &quot;Dicht in da Nochtschicht&quot;"/>
    <s v="Zwei ausgebildete Schauspieler, ein Musiker - gemeinsam bringt man ein waschechtes KabarettstÃ¼ck auf die BÃ¼hne."/>
    <x v="131"/>
    <n v="30"/>
    <x v="2"/>
    <x v="15"/>
    <s v="EUR"/>
    <n v="1483535180"/>
    <x v="2844"/>
    <b v="0"/>
    <n v="1"/>
    <b v="0"/>
    <s v="theater/plays"/>
    <n v="5.4545454545454543E-2"/>
    <n v="30"/>
    <x v="1"/>
    <x v="6"/>
  </r>
  <r>
    <n v="2845"/>
    <s v="Haberdasher Theatre Inc. : Richard Greenbergâ€™s, The Maderati"/>
    <s v="The Maderati: A bitingly witty absurdest comedy, which pokes wickedly perceptive fun at NY artist lifestyle."/>
    <x v="51"/>
    <n v="2366"/>
    <x v="2"/>
    <x v="0"/>
    <s v="USD"/>
    <n v="1433723033"/>
    <x v="2845"/>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x v="6"/>
    <n v="0"/>
    <x v="2"/>
    <x v="0"/>
    <s v="USD"/>
    <n v="1432917394"/>
    <x v="2846"/>
    <b v="0"/>
    <n v="0"/>
    <b v="0"/>
    <s v="theater/plays"/>
    <n v="0"/>
    <e v="#DIV/0!"/>
    <x v="1"/>
    <x v="6"/>
  </r>
  <r>
    <n v="2847"/>
    <s v="COLOR ME"/>
    <s v="Dark secrets come to light when Mariah meets Stella. They find a way to face the south's largest elephant in the room: RACISM."/>
    <x v="13"/>
    <n v="0"/>
    <x v="2"/>
    <x v="0"/>
    <s v="USD"/>
    <n v="1464031265"/>
    <x v="2847"/>
    <b v="0"/>
    <n v="0"/>
    <b v="0"/>
    <s v="theater/plays"/>
    <n v="0"/>
    <e v="#DIV/0!"/>
    <x v="1"/>
    <x v="6"/>
  </r>
  <r>
    <n v="2848"/>
    <s v="Hurricane Katrina 10th Anniversary: Brothers from the Bottom"/>
    <s v="Wendell Pierce stars in Brothers from the Bottom by Jackie Alexander to mark Hurricane Katrinaâ€™s 10th Anniversary. June 2015 in NoLA."/>
    <x v="19"/>
    <n v="70"/>
    <x v="2"/>
    <x v="0"/>
    <s v="USD"/>
    <n v="1432913659"/>
    <x v="2848"/>
    <b v="0"/>
    <n v="3"/>
    <b v="0"/>
    <s v="theater/plays"/>
    <n v="2E-3"/>
    <n v="23.333333333333332"/>
    <x v="1"/>
    <x v="6"/>
  </r>
  <r>
    <n v="2849"/>
    <s v="100, Acre Wood"/>
    <s v="NonSens!cal tackles the struggles of four people with mental health issues/disorders inspired by A.A Milne's Winnie the Pooh"/>
    <x v="2"/>
    <n v="5"/>
    <x v="2"/>
    <x v="1"/>
    <s v="GBP"/>
    <n v="1461406600"/>
    <x v="2849"/>
    <b v="0"/>
    <n v="1"/>
    <b v="0"/>
    <s v="theater/plays"/>
    <n v="0.01"/>
    <n v="5"/>
    <x v="1"/>
    <x v="6"/>
  </r>
  <r>
    <n v="2850"/>
    <s v="Romeo and Juliet...Choose Your Own Ending"/>
    <s v="Romeo and Juliet: Wouldn't it be great if they didn't all die at the end? Now YOU get to control the fate of these timeless characters!"/>
    <x v="6"/>
    <n v="311"/>
    <x v="2"/>
    <x v="0"/>
    <s v="USD"/>
    <n v="1409962211"/>
    <x v="2850"/>
    <b v="0"/>
    <n v="13"/>
    <b v="0"/>
    <s v="theater/plays"/>
    <n v="3.8875E-2"/>
    <n v="23.923076923076923"/>
    <x v="1"/>
    <x v="6"/>
  </r>
  <r>
    <n v="2851"/>
    <s v="The Divideâ€ A Great New Controversial Play."/>
    <s v="Set in Southern America â€œThe Divideâ€ is a stage play that touches on the issues that are forefront in America and the world."/>
    <x v="37"/>
    <n v="0"/>
    <x v="2"/>
    <x v="17"/>
    <s v="EUR"/>
    <n v="1454109420"/>
    <x v="2851"/>
    <b v="0"/>
    <n v="0"/>
    <b v="0"/>
    <s v="theater/plays"/>
    <n v="0"/>
    <e v="#DIV/0!"/>
    <x v="1"/>
    <x v="6"/>
  </r>
  <r>
    <n v="2852"/>
    <s v="Freedom Train"/>
    <s v="Just one time back to the past on the Freedom Train will open your eyes and your lives will never ever be the same!"/>
    <x v="10"/>
    <n v="95"/>
    <x v="2"/>
    <x v="0"/>
    <s v="USD"/>
    <n v="1403312703"/>
    <x v="2852"/>
    <b v="0"/>
    <n v="6"/>
    <b v="0"/>
    <s v="theater/plays"/>
    <n v="1.9E-2"/>
    <n v="15.833333333333334"/>
    <x v="1"/>
    <x v="6"/>
  </r>
  <r>
    <n v="2853"/>
    <s v="Eighteen Months- A Love Story Interrupted"/>
    <s v="Much has been written by women on breast cancer. Yet, there is little that has been written for the theatre on this by men. I have!"/>
    <x v="196"/>
    <n v="0"/>
    <x v="2"/>
    <x v="5"/>
    <s v="CAD"/>
    <n v="1410669297"/>
    <x v="2853"/>
    <b v="0"/>
    <n v="0"/>
    <b v="0"/>
    <s v="theater/plays"/>
    <n v="0"/>
    <e v="#DIV/0!"/>
    <x v="1"/>
    <x v="6"/>
  </r>
  <r>
    <n v="2854"/>
    <s v="Ultimate Political Selfie!"/>
    <s v="Almost Random Theatre's play about a candidate - with no policies - who is seeking election in May 2015"/>
    <x v="28"/>
    <n v="417"/>
    <x v="2"/>
    <x v="1"/>
    <s v="GBP"/>
    <n v="1431018719"/>
    <x v="2854"/>
    <b v="0"/>
    <n v="14"/>
    <b v="0"/>
    <s v="theater/plays"/>
    <n v="0.41699999999999998"/>
    <n v="29.785714285714285"/>
    <x v="1"/>
    <x v="6"/>
  </r>
  <r>
    <n v="2855"/>
    <s v="STAGE READING for TETCNY"/>
    <s v="Raising funds to have a private stage reading for an upcoming play from THE ENSEMBLE THEATRE COMPANY OF NEW YORK (www.tetcny.org)"/>
    <x v="20"/>
    <n v="300"/>
    <x v="2"/>
    <x v="0"/>
    <s v="USD"/>
    <n v="1454110440"/>
    <x v="2855"/>
    <b v="0"/>
    <n v="5"/>
    <b v="0"/>
    <s v="theater/plays"/>
    <n v="0.5"/>
    <n v="60"/>
    <x v="1"/>
    <x v="6"/>
  </r>
  <r>
    <n v="2856"/>
    <s v="The JOkeress Going Live"/>
    <s v="This will be the fifth play of The Jokeress, based on the ebook/paperback novelette series. It is scifi, suspense, terror, and noir."/>
    <x v="9"/>
    <n v="146"/>
    <x v="2"/>
    <x v="0"/>
    <s v="USD"/>
    <n v="1439069640"/>
    <x v="2856"/>
    <b v="0"/>
    <n v="6"/>
    <b v="0"/>
    <s v="theater/plays"/>
    <n v="4.8666666666666664E-2"/>
    <n v="24.333333333333332"/>
    <x v="1"/>
    <x v="6"/>
  </r>
  <r>
    <n v="2857"/>
    <s v="Los Tradicionales"/>
    <s v="Somos una compaÃ±Ã­a de teatro independiente. Y en el 2017 queremos arrancar con el montaje de 3 obras._x000a_3 elencos, 3 espacios."/>
    <x v="114"/>
    <n v="7500"/>
    <x v="2"/>
    <x v="14"/>
    <s v="MXN"/>
    <n v="1487613600"/>
    <x v="2857"/>
    <b v="0"/>
    <n v="15"/>
    <b v="0"/>
    <s v="theater/plays"/>
    <n v="0.19736842105263158"/>
    <n v="500"/>
    <x v="1"/>
    <x v="6"/>
  </r>
  <r>
    <n v="2858"/>
    <s v="Gay Party Superposh 'Winter Wonderland'"/>
    <s v="Een Gay Party in het centrum van Amersfoort. _x000a_Een geweldige avond uit, met een show, optredens en DJ's."/>
    <x v="28"/>
    <n v="0"/>
    <x v="2"/>
    <x v="9"/>
    <s v="EUR"/>
    <n v="1417778880"/>
    <x v="2858"/>
    <b v="0"/>
    <n v="0"/>
    <b v="0"/>
    <s v="theater/plays"/>
    <n v="0"/>
    <e v="#DIV/0!"/>
    <x v="1"/>
    <x v="6"/>
  </r>
  <r>
    <n v="2859"/>
    <s v="Grover Theatre Company (GTC)"/>
    <s v="A theatre company that will create works to inspire young people and get everyone involved."/>
    <x v="13"/>
    <n v="35"/>
    <x v="2"/>
    <x v="2"/>
    <s v="AUD"/>
    <n v="1444984904"/>
    <x v="2859"/>
    <b v="0"/>
    <n v="1"/>
    <b v="0"/>
    <s v="theater/plays"/>
    <n v="1.7500000000000002E-2"/>
    <n v="35"/>
    <x v="1"/>
    <x v="6"/>
  </r>
  <r>
    <n v="2860"/>
    <s v="Macbeth For President 2016"/>
    <s v="The Bard's classic tale set in the 2016 Presidential Campaign. Power, corruption, greed, and conspiracy. How far are you willing to go?"/>
    <x v="23"/>
    <n v="266"/>
    <x v="2"/>
    <x v="0"/>
    <s v="USD"/>
    <n v="1466363576"/>
    <x v="2860"/>
    <b v="0"/>
    <n v="9"/>
    <b v="0"/>
    <s v="theater/plays"/>
    <n v="6.6500000000000004E-2"/>
    <n v="29.555555555555557"/>
    <x v="1"/>
    <x v="6"/>
  </r>
  <r>
    <n v="2861"/>
    <s v="Julius Caesar"/>
    <s v="The University of Queensland Drama Production Course is putting on an adaptation of William Shakespeares Julius Caesar"/>
    <x v="49"/>
    <n v="80"/>
    <x v="2"/>
    <x v="2"/>
    <s v="AUD"/>
    <n v="1443103848"/>
    <x v="2861"/>
    <b v="0"/>
    <n v="3"/>
    <b v="0"/>
    <s v="theater/plays"/>
    <n v="0.32"/>
    <n v="26.666666666666668"/>
    <x v="1"/>
    <x v="6"/>
  </r>
  <r>
    <n v="2862"/>
    <s v="Get Your Life Back"/>
    <s v="&quot;Get Your Life Back&quot; is a dynamic stage play that deals with true issues of life that reign in the lives of many people everyday."/>
    <x v="83"/>
    <n v="55"/>
    <x v="2"/>
    <x v="0"/>
    <s v="USD"/>
    <n v="1403636229"/>
    <x v="2862"/>
    <b v="0"/>
    <n v="3"/>
    <b v="0"/>
    <s v="theater/plays"/>
    <n v="4.3307086614173228E-3"/>
    <n v="18.333333333333332"/>
    <x v="1"/>
    <x v="6"/>
  </r>
  <r>
    <n v="2863"/>
    <s v="Equality Theatre"/>
    <s v="I would like to start a Acting Company that supports and includes LGBTQ youth and young adults in very conservative North Texas"/>
    <x v="63"/>
    <n v="20"/>
    <x v="2"/>
    <x v="0"/>
    <s v="USD"/>
    <n v="1410279123"/>
    <x v="2863"/>
    <b v="0"/>
    <n v="1"/>
    <b v="0"/>
    <s v="theater/plays"/>
    <n v="4.0000000000000002E-4"/>
    <n v="20"/>
    <x v="1"/>
    <x v="6"/>
  </r>
  <r>
    <n v="2864"/>
    <s v="'Haunting Julia' by Alan Ayckbourn"/>
    <s v="Accessible, original theatre for all!"/>
    <x v="30"/>
    <n v="40"/>
    <x v="2"/>
    <x v="1"/>
    <s v="GBP"/>
    <n v="1437139080"/>
    <x v="2864"/>
    <b v="0"/>
    <n v="3"/>
    <b v="0"/>
    <s v="theater/plays"/>
    <n v="1.6E-2"/>
    <n v="13.333333333333334"/>
    <x v="1"/>
    <x v="6"/>
  </r>
  <r>
    <n v="2865"/>
    <s v="FRINGE 2015 by YER Productions"/>
    <s v="Prepare to be Swept Away. Three short plays from three master playwrights; LANDFALL, SNIPER and DANGERS of TOBACCO!"/>
    <x v="374"/>
    <n v="0"/>
    <x v="2"/>
    <x v="0"/>
    <s v="USD"/>
    <n v="1420512259"/>
    <x v="2865"/>
    <b v="0"/>
    <n v="0"/>
    <b v="0"/>
    <s v="theater/plays"/>
    <n v="0"/>
    <e v="#DIV/0!"/>
    <x v="1"/>
    <x v="6"/>
  </r>
  <r>
    <n v="2866"/>
    <s v="Church Folk Can Be Dangerous People"/>
    <s v="The reality is dark, sinister. The milieu is not as friendly as it claims. What is this place? Where is it? Is it your local church?"/>
    <x v="10"/>
    <n v="45"/>
    <x v="2"/>
    <x v="0"/>
    <s v="USD"/>
    <n v="1476482400"/>
    <x v="2866"/>
    <b v="0"/>
    <n v="2"/>
    <b v="0"/>
    <s v="theater/plays"/>
    <n v="8.9999999999999993E-3"/>
    <n v="22.5"/>
    <x v="1"/>
    <x v="6"/>
  </r>
  <r>
    <n v="2867"/>
    <s v="A Midsummer Night's Dream"/>
    <s v="This production is being put together by Wilson's newest professional theater company, the Wyldepine Players in conjunction w/ Taiplab"/>
    <x v="30"/>
    <n v="504"/>
    <x v="2"/>
    <x v="0"/>
    <s v="USD"/>
    <n v="1467604800"/>
    <x v="2867"/>
    <b v="0"/>
    <n v="10"/>
    <b v="0"/>
    <s v="theater/plays"/>
    <n v="0.2016"/>
    <n v="50.4"/>
    <x v="1"/>
    <x v="6"/>
  </r>
  <r>
    <n v="2868"/>
    <s v="Becoming UNZIPPED"/>
    <s v="7 billion people &amp; most of us feel alone.  It's time we become emotionally unzipped.  &quot;Unzipped&quot; a new play about men &amp; relationships."/>
    <x v="36"/>
    <n v="6301.76"/>
    <x v="2"/>
    <x v="0"/>
    <s v="USD"/>
    <n v="1475697054"/>
    <x v="2868"/>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x v="22"/>
    <n v="177"/>
    <x v="2"/>
    <x v="0"/>
    <s v="USD"/>
    <n v="1468937681"/>
    <x v="2869"/>
    <b v="0"/>
    <n v="5"/>
    <b v="0"/>
    <s v="theater/plays"/>
    <n v="8.8500000000000002E-3"/>
    <n v="35.4"/>
    <x v="1"/>
    <x v="6"/>
  </r>
  <r>
    <n v="2870"/>
    <s v="America is at the Mall: A Post 9/11 Happily  Never After"/>
    <s v="The war in Iraq changed everything -one journey from the safe haven of the 99% to the shadows of veteran. How would you persevere?"/>
    <x v="10"/>
    <n v="750"/>
    <x v="2"/>
    <x v="0"/>
    <s v="USD"/>
    <n v="1400301165"/>
    <x v="2870"/>
    <b v="0"/>
    <n v="9"/>
    <b v="0"/>
    <s v="theater/plays"/>
    <n v="0.15"/>
    <n v="83.333333333333329"/>
    <x v="1"/>
    <x v="6"/>
  </r>
  <r>
    <n v="2871"/>
    <s v="The Bill Cosby Assault, a play"/>
    <s v="America's dad or serial rapist? Or both? The stories of the Bill Cosby accusers and the society so skeptical of them."/>
    <x v="3"/>
    <n v="467"/>
    <x v="2"/>
    <x v="0"/>
    <s v="USD"/>
    <n v="1419183813"/>
    <x v="2871"/>
    <b v="0"/>
    <n v="13"/>
    <b v="0"/>
    <s v="theater/plays"/>
    <n v="4.6699999999999998E-2"/>
    <n v="35.92307692307692"/>
    <x v="1"/>
    <x v="6"/>
  </r>
  <r>
    <n v="2872"/>
    <s v="Loud Arts"/>
    <s v="Local Theatre group in Loudoun County, Virginia. Looking for funds to start producing shows!"/>
    <x v="9"/>
    <n v="0"/>
    <x v="2"/>
    <x v="0"/>
    <s v="USD"/>
    <n v="1434768438"/>
    <x v="2872"/>
    <b v="0"/>
    <n v="0"/>
    <b v="0"/>
    <s v="theater/plays"/>
    <n v="0"/>
    <e v="#DIV/0!"/>
    <x v="1"/>
    <x v="6"/>
  </r>
  <r>
    <n v="2873"/>
    <s v="&quot;Fortune's Child&quot; by Mark Scharf"/>
    <s v="DC/Baltimore AEA actors band together produce a world premiere of a touching, bittersweet, award winning play about letting go to live"/>
    <x v="30"/>
    <n v="953"/>
    <x v="2"/>
    <x v="0"/>
    <s v="USD"/>
    <n v="1422473831"/>
    <x v="2873"/>
    <b v="0"/>
    <n v="8"/>
    <b v="0"/>
    <s v="theater/plays"/>
    <n v="0.38119999999999998"/>
    <n v="119.125"/>
    <x v="1"/>
    <x v="6"/>
  </r>
  <r>
    <n v="2874"/>
    <s v="Lead Players Theatre Company"/>
    <s v="We present Classics made for the 21st Century and we need a space! Please help us rent a space for The Importance of Being Earnest!"/>
    <x v="10"/>
    <n v="271"/>
    <x v="2"/>
    <x v="0"/>
    <s v="USD"/>
    <n v="1484684186"/>
    <x v="2874"/>
    <b v="0"/>
    <n v="3"/>
    <b v="0"/>
    <s v="theater/plays"/>
    <n v="5.4199999999999998E-2"/>
    <n v="90.333333333333329"/>
    <x v="1"/>
    <x v="6"/>
  </r>
  <r>
    <n v="2875"/>
    <s v="Right Tracey!"/>
    <s v="Play about Tracey a gay man trapped in his room by his Bible thumping mother. He finds love but the room can not keep the love alive."/>
    <x v="22"/>
    <n v="7"/>
    <x v="2"/>
    <x v="0"/>
    <s v="USD"/>
    <n v="1462417493"/>
    <x v="2875"/>
    <b v="0"/>
    <n v="3"/>
    <b v="0"/>
    <s v="theater/plays"/>
    <n v="3.5E-4"/>
    <n v="2.3333333333333335"/>
    <x v="1"/>
    <x v="6"/>
  </r>
  <r>
    <n v="2876"/>
    <s v="The Sins of Bad People  Urban Stage Play"/>
    <s v="Charlotte NC playwright looking to showcase a series of three stage plays.  Plays are funny, completed and ready to run!"/>
    <x v="60"/>
    <n v="0"/>
    <x v="2"/>
    <x v="0"/>
    <s v="USD"/>
    <n v="1437069079"/>
    <x v="2876"/>
    <b v="0"/>
    <n v="0"/>
    <b v="0"/>
    <s v="theater/plays"/>
    <n v="0"/>
    <e v="#DIV/0!"/>
    <x v="1"/>
    <x v="6"/>
  </r>
  <r>
    <n v="2877"/>
    <s v="COLLABORATION: WARHOL &amp; BASQUIAT"/>
    <s v="Two of the 20th Centuryâ€™s Greatest Artists _x000a_navigate the perilous terrain of Art &amp; Fame _x000a_in a historic Collaboration."/>
    <x v="12"/>
    <n v="650"/>
    <x v="2"/>
    <x v="0"/>
    <s v="USD"/>
    <n v="1480525200"/>
    <x v="2877"/>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x v="9"/>
    <n v="63"/>
    <x v="2"/>
    <x v="1"/>
    <s v="GBP"/>
    <n v="1435934795"/>
    <x v="2878"/>
    <b v="0"/>
    <n v="4"/>
    <b v="0"/>
    <s v="theater/plays"/>
    <n v="2.1000000000000001E-2"/>
    <n v="15.75"/>
    <x v="1"/>
    <x v="6"/>
  </r>
  <r>
    <n v="2879"/>
    <s v="Girls, Ladies and Women - A Gospel Drama"/>
    <s v="She that fines a husband? Wait, is that right? Girl... you better check yourself, before you wreck yourself!"/>
    <x v="375"/>
    <n v="29"/>
    <x v="2"/>
    <x v="0"/>
    <s v="USD"/>
    <n v="1453310661"/>
    <x v="2879"/>
    <b v="0"/>
    <n v="1"/>
    <b v="0"/>
    <s v="theater/plays"/>
    <n v="2.5892857142857141E-3"/>
    <n v="29"/>
    <x v="1"/>
    <x v="6"/>
  </r>
  <r>
    <n v="2880"/>
    <s v="BELIEF on the Isle of Skye"/>
    <s v="BELIEF leaves res &amp; crosses nations, swims the Atlantic, landing on Isle where Salish meets Gaelic, where humanity transcends barriers"/>
    <x v="14"/>
    <n v="2800"/>
    <x v="2"/>
    <x v="0"/>
    <s v="USD"/>
    <n v="1440090300"/>
    <x v="288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x v="62"/>
    <n v="0"/>
    <x v="2"/>
    <x v="0"/>
    <s v="USD"/>
    <n v="1417620036"/>
    <x v="2881"/>
    <b v="0"/>
    <n v="0"/>
    <b v="0"/>
    <s v="theater/plays"/>
    <n v="0"/>
    <e v="#DIV/0!"/>
    <x v="1"/>
    <x v="6"/>
  </r>
  <r>
    <n v="2882"/>
    <s v="Images: Remembrances of the Holocaust-The Eva Schloss Story"/>
    <s v="A one-woman show about the life of Eva Schloss, her time in Auschwitz, and the positive impact she has had on thousands of lives."/>
    <x v="47"/>
    <n v="252"/>
    <x v="2"/>
    <x v="0"/>
    <s v="USD"/>
    <n v="1462112318"/>
    <x v="2882"/>
    <b v="0"/>
    <n v="4"/>
    <b v="0"/>
    <s v="theater/plays"/>
    <n v="0.33600000000000002"/>
    <n v="63"/>
    <x v="1"/>
    <x v="6"/>
  </r>
  <r>
    <n v="2883"/>
    <s v="&quot;Skip To My Lou,&quot; a NEW play by Steve Romagnoli"/>
    <s v="Ticket sales benefit Bedford Hills Maximum Security Prison, Women's College Program Library. Presented by Theater For The New City."/>
    <x v="3"/>
    <n v="1908"/>
    <x v="2"/>
    <x v="0"/>
    <s v="USD"/>
    <n v="1454734740"/>
    <x v="2883"/>
    <b v="0"/>
    <n v="5"/>
    <b v="0"/>
    <s v="theater/plays"/>
    <n v="0.1908"/>
    <n v="381.6"/>
    <x v="1"/>
    <x v="6"/>
  </r>
  <r>
    <n v="2884"/>
    <s v="The Lizard King, a play by Jay Jeff Jones"/>
    <s v="Come explore the dream world of Jim Morrison, rock singer, mystic, poet, shaman."/>
    <x v="101"/>
    <n v="185"/>
    <x v="2"/>
    <x v="0"/>
    <s v="USD"/>
    <n v="1417800435"/>
    <x v="2884"/>
    <b v="0"/>
    <n v="4"/>
    <b v="0"/>
    <s v="theater/plays"/>
    <n v="4.1111111111111114E-3"/>
    <n v="46.25"/>
    <x v="1"/>
    <x v="6"/>
  </r>
  <r>
    <n v="2885"/>
    <s v="The Wedding"/>
    <s v="An historic and proud work of Polish nationalistic literature performed on stage."/>
    <x v="44"/>
    <n v="130"/>
    <x v="2"/>
    <x v="0"/>
    <s v="USD"/>
    <n v="1426294201"/>
    <x v="2885"/>
    <b v="0"/>
    <n v="5"/>
    <b v="0"/>
    <s v="theater/plays"/>
    <n v="0.32500000000000001"/>
    <n v="26"/>
    <x v="1"/>
    <x v="6"/>
  </r>
  <r>
    <n v="2886"/>
    <s v="Artists' tickets to VARIATIONS ON FAMILY"/>
    <s v="Help us provide half-price tickets to the 11th annual Variations Project, allowing our fellow artists to see this wonderful production."/>
    <x v="48"/>
    <n v="10"/>
    <x v="2"/>
    <x v="0"/>
    <s v="USD"/>
    <n v="1442635140"/>
    <x v="2886"/>
    <b v="0"/>
    <n v="1"/>
    <b v="0"/>
    <s v="theater/plays"/>
    <n v="0.05"/>
    <n v="10"/>
    <x v="1"/>
    <x v="6"/>
  </r>
  <r>
    <n v="2887"/>
    <s v="An Original Theater Play Entitled &quot;The Art of Love&quot;"/>
    <s v="A stage play of love, faith, &amp; relationships in a comical &amp; spirit message that is sure to make you laugh &amp; rejoice to the ART OF LOVE"/>
    <x v="9"/>
    <n v="5"/>
    <x v="2"/>
    <x v="0"/>
    <s v="USD"/>
    <n v="1420971324"/>
    <x v="2887"/>
    <b v="0"/>
    <n v="1"/>
    <b v="0"/>
    <s v="theater/plays"/>
    <n v="1.6666666666666668E-3"/>
    <n v="5"/>
    <x v="1"/>
    <x v="6"/>
  </r>
  <r>
    <n v="2888"/>
    <s v="ARTS to HEARTS - The Holidate (An Original Stage Play)"/>
    <s v="We're dedicated to writing &amp; producing plays, infusing inspirational, universal principles that aren't commonly displayed in America."/>
    <x v="11"/>
    <n v="0"/>
    <x v="2"/>
    <x v="0"/>
    <s v="USD"/>
    <n v="1413608340"/>
    <x v="2888"/>
    <b v="0"/>
    <n v="0"/>
    <b v="0"/>
    <s v="theater/plays"/>
    <n v="0"/>
    <e v="#DIV/0!"/>
    <x v="1"/>
    <x v="6"/>
  </r>
  <r>
    <n v="2889"/>
    <s v="Halfway, Nebraska"/>
    <s v="Halfway, Nebraska explores the limits of hope and what it means to love someone who may be too far damaged to save."/>
    <x v="9"/>
    <n v="1142"/>
    <x v="2"/>
    <x v="0"/>
    <s v="USD"/>
    <n v="1409344985"/>
    <x v="2889"/>
    <b v="0"/>
    <n v="14"/>
    <b v="0"/>
    <s v="theater/plays"/>
    <n v="0.38066666666666665"/>
    <n v="81.571428571428569"/>
    <x v="1"/>
    <x v="6"/>
  </r>
  <r>
    <n v="2890"/>
    <s v="the Savannah Disputation"/>
    <s v="This Theological Comedy tells a story of when seemingly similar beliefs are discovered to be worlds apart; Damnation-Southern Style."/>
    <x v="13"/>
    <n v="21"/>
    <x v="2"/>
    <x v="0"/>
    <s v="USD"/>
    <n v="1407553200"/>
    <x v="2890"/>
    <b v="0"/>
    <n v="3"/>
    <b v="0"/>
    <s v="theater/plays"/>
    <n v="1.0500000000000001E-2"/>
    <n v="7"/>
    <x v="1"/>
    <x v="6"/>
  </r>
  <r>
    <n v="2891"/>
    <s v="Literacy for Brooklyn Kids"/>
    <s v="Did you know that we are enriching the lives of Brooklyn kids through literacy and educational theater? We just need a little help."/>
    <x v="3"/>
    <n v="273"/>
    <x v="2"/>
    <x v="0"/>
    <s v="USD"/>
    <n v="1460751128"/>
    <x v="2891"/>
    <b v="0"/>
    <n v="10"/>
    <b v="0"/>
    <s v="theater/plays"/>
    <n v="2.7300000000000001E-2"/>
    <n v="27.3"/>
    <x v="1"/>
    <x v="6"/>
  </r>
  <r>
    <n v="2892"/>
    <s v="Something Precious"/>
    <s v="Something Precious is the world's first musical to alert folks to the harmful effects of technology on the human spirit."/>
    <x v="62"/>
    <n v="500"/>
    <x v="2"/>
    <x v="0"/>
    <s v="USD"/>
    <n v="1409000400"/>
    <x v="2892"/>
    <b v="0"/>
    <n v="17"/>
    <b v="0"/>
    <s v="theater/plays"/>
    <n v="9.0909090909090912E-2"/>
    <n v="29.411764705882351"/>
    <x v="1"/>
    <x v="6"/>
  </r>
  <r>
    <n v="2893"/>
    <s v="REDISCOVERING KIA THE PLAY"/>
    <s v="Fundraising for REDISCOVERING KIA THE PLAY"/>
    <x v="10"/>
    <n v="25"/>
    <x v="2"/>
    <x v="0"/>
    <s v="USD"/>
    <n v="1420768800"/>
    <x v="2893"/>
    <b v="0"/>
    <n v="2"/>
    <b v="0"/>
    <s v="theater/plays"/>
    <n v="5.0000000000000001E-3"/>
    <n v="12.5"/>
    <x v="1"/>
    <x v="6"/>
  </r>
  <r>
    <n v="2894"/>
    <s v="How Could You Do This To Me (The Stage Play)"/>
    <s v="This Is A Story About A Woman A Man And A Woman"/>
    <x v="63"/>
    <n v="0"/>
    <x v="2"/>
    <x v="0"/>
    <s v="USD"/>
    <n v="1428100815"/>
    <x v="2894"/>
    <b v="0"/>
    <n v="0"/>
    <b v="0"/>
    <s v="theater/plays"/>
    <n v="0"/>
    <e v="#DIV/0!"/>
    <x v="1"/>
    <x v="6"/>
  </r>
  <r>
    <n v="2895"/>
    <s v="Alice In Wonderland (Polish) ALICJA W KRAINIE CZARÃ“W"/>
    <s v="Alice on stage with a magical twist to brighten your smile and warm your heart. Project is in Polish with semi-pro actors and children."/>
    <x v="2"/>
    <n v="23"/>
    <x v="2"/>
    <x v="0"/>
    <s v="USD"/>
    <n v="1403470800"/>
    <x v="2895"/>
    <b v="0"/>
    <n v="4"/>
    <b v="0"/>
    <s v="theater/plays"/>
    <n v="4.5999999999999999E-2"/>
    <n v="5.75"/>
    <x v="1"/>
    <x v="6"/>
  </r>
  <r>
    <n v="2896"/>
    <s v="&quot;Miracle on 34th Street&quot; - We believe. Do you believe in us?"/>
    <s v="&quot;Miracle on 34th Street&quot; is about faith and believing in others. _x000a_We believe. Do you?"/>
    <x v="9"/>
    <n v="625"/>
    <x v="2"/>
    <x v="0"/>
    <s v="USD"/>
    <n v="1481522400"/>
    <x v="2896"/>
    <b v="0"/>
    <n v="12"/>
    <b v="0"/>
    <s v="theater/plays"/>
    <n v="0.20833333333333334"/>
    <n v="52.083333333333336"/>
    <x v="1"/>
    <x v="6"/>
  </r>
  <r>
    <n v="2897"/>
    <s v="CAYCE"/>
    <s v="A unique stage play about the epic struggle of psychic Edgar Cayce to deal with his extraordinary abilities and find his place in life."/>
    <x v="14"/>
    <n v="550"/>
    <x v="2"/>
    <x v="0"/>
    <s v="USD"/>
    <n v="1444577345"/>
    <x v="2897"/>
    <b v="0"/>
    <n v="3"/>
    <b v="0"/>
    <s v="theater/plays"/>
    <n v="4.583333333333333E-2"/>
    <n v="183.33333333333334"/>
    <x v="1"/>
    <x v="6"/>
  </r>
  <r>
    <n v="2898"/>
    <s v="Galaxy Express - The Play"/>
    <s v="This is an action packed Sci-Fi stage play, using foam latex creature puppets, projected video footage, and audience participation."/>
    <x v="51"/>
    <n v="316"/>
    <x v="2"/>
    <x v="0"/>
    <s v="USD"/>
    <n v="1446307053"/>
    <x v="2898"/>
    <b v="0"/>
    <n v="12"/>
    <b v="0"/>
    <s v="theater/plays"/>
    <n v="4.2133333333333335E-2"/>
    <n v="26.333333333333332"/>
    <x v="1"/>
    <x v="6"/>
  </r>
  <r>
    <n v="2899"/>
    <s v="The Esoteric Camgirl"/>
    <s v="Sex, intrigue, lust, &amp; love; follow the lives of two individuals as their romance turns from innocent online flirting to something more"/>
    <x v="3"/>
    <n v="0"/>
    <x v="2"/>
    <x v="0"/>
    <s v="USD"/>
    <n v="1469325158"/>
    <x v="2899"/>
    <b v="0"/>
    <n v="0"/>
    <b v="0"/>
    <s v="theater/plays"/>
    <n v="0"/>
    <e v="#DIV/0!"/>
    <x v="1"/>
    <x v="6"/>
  </r>
  <r>
    <n v="2900"/>
    <s v="Bring Oedipus Revenant to Life!"/>
    <s v="In October, we plan to premiere Oedipus Revenant, a historically grounded horror adaptation of Sophoclesâ€™ classic, Oedipus the Tyrant."/>
    <x v="62"/>
    <n v="3405"/>
    <x v="2"/>
    <x v="0"/>
    <s v="USD"/>
    <n v="1407562632"/>
    <x v="2900"/>
    <b v="0"/>
    <n v="7"/>
    <b v="0"/>
    <s v="theater/plays"/>
    <n v="0.61909090909090914"/>
    <n v="486.42857142857144"/>
    <x v="1"/>
    <x v="6"/>
  </r>
  <r>
    <n v="2901"/>
    <s v="Avarimor Series (Audio Plays)"/>
    <s v="How can the visual age appreciate something that cant see? With these Audio Plays I will show you, if your willing to listen."/>
    <x v="47"/>
    <n v="6"/>
    <x v="2"/>
    <x v="0"/>
    <s v="USD"/>
    <n v="1423345339"/>
    <x v="2901"/>
    <b v="0"/>
    <n v="2"/>
    <b v="0"/>
    <s v="theater/plays"/>
    <n v="8.0000000000000002E-3"/>
    <n v="3"/>
    <x v="1"/>
    <x v="6"/>
  </r>
  <r>
    <n v="2902"/>
    <s v="Bring the iconic story of Leontyne Price to the stage."/>
    <s v="Help me honor and bring &quot;The American Soprano&quot; Leontyne Price back to the stage one more time."/>
    <x v="60"/>
    <n v="25"/>
    <x v="2"/>
    <x v="0"/>
    <s v="USD"/>
    <n v="1440412396"/>
    <x v="2902"/>
    <b v="0"/>
    <n v="1"/>
    <b v="0"/>
    <s v="theater/plays"/>
    <n v="1.6666666666666666E-4"/>
    <n v="25"/>
    <x v="1"/>
    <x v="6"/>
  </r>
  <r>
    <n v="2903"/>
    <s v="GettingTeensSaved.org Play in Richmond, California 2016"/>
    <s v="We are raising funds to rent a theater hall for a play to help educate teenagers and parents on the pitfalls teenagers currently face."/>
    <x v="10"/>
    <n v="39"/>
    <x v="2"/>
    <x v="0"/>
    <s v="USD"/>
    <n v="1441771218"/>
    <x v="2903"/>
    <b v="0"/>
    <n v="4"/>
    <b v="0"/>
    <s v="theater/plays"/>
    <n v="7.7999999999999996E-3"/>
    <n v="9.75"/>
    <x v="1"/>
    <x v="6"/>
  </r>
  <r>
    <n v="2904"/>
    <s v="The Love Shack"/>
    <s v="A Tequila slammer with a slice of Tarantino, a line of the London Fringe scene and a shot of â€œBreaking Badâ€. New Writing."/>
    <x v="15"/>
    <n v="75"/>
    <x v="2"/>
    <x v="1"/>
    <s v="GBP"/>
    <n v="1415534400"/>
    <x v="2904"/>
    <b v="0"/>
    <n v="4"/>
    <b v="0"/>
    <s v="theater/plays"/>
    <n v="0.05"/>
    <n v="18.75"/>
    <x v="1"/>
    <x v="6"/>
  </r>
  <r>
    <n v="2905"/>
    <s v="DIANA's &quot;Late: A Cowboy Song&quot; by Sarah Ruhl"/>
    <s v="Philly-based feminist theatre's inaugural production about a woman's friendship with an awesome lady cowboy."/>
    <x v="8"/>
    <n v="622"/>
    <x v="2"/>
    <x v="0"/>
    <s v="USD"/>
    <n v="1473211313"/>
    <x v="2905"/>
    <b v="0"/>
    <n v="17"/>
    <b v="0"/>
    <s v="theater/plays"/>
    <n v="0.17771428571428571"/>
    <n v="36.588235294117645"/>
    <x v="1"/>
    <x v="6"/>
  </r>
  <r>
    <n v="2906"/>
    <s v="NO HOMO at Atwater Village Theatre"/>
    <s v="The smash hit, award-winning comedy sashays onto the Los Angeles Theater Scene in a fabulous new production at Atwater Village Theatre."/>
    <x v="12"/>
    <n v="565"/>
    <x v="2"/>
    <x v="0"/>
    <s v="USD"/>
    <n v="1438390800"/>
    <x v="2906"/>
    <b v="0"/>
    <n v="7"/>
    <b v="0"/>
    <s v="theater/plays"/>
    <n v="9.4166666666666662E-2"/>
    <n v="80.714285714285708"/>
    <x v="1"/>
    <x v="6"/>
  </r>
  <r>
    <n v="2907"/>
    <s v="Little Nell's - a play"/>
    <s v="Spend an evening in the afterlife with some of the greatest women who ever lived. LITTLE NELL's,by Jill Hughes, Los Angeles- June, 2016"/>
    <x v="30"/>
    <n v="2"/>
    <x v="2"/>
    <x v="0"/>
    <s v="USD"/>
    <n v="1463259837"/>
    <x v="2907"/>
    <b v="0"/>
    <n v="2"/>
    <b v="0"/>
    <s v="theater/plays"/>
    <n v="8.0000000000000004E-4"/>
    <n v="1"/>
    <x v="1"/>
    <x v="6"/>
  </r>
  <r>
    <n v="2908"/>
    <s v="&quot;THIS THING OF OURS&quot;"/>
    <s v="A dinner theatre/show about a day in the life of a Vegas &quot;Mob Boss&quot;_x000a_circa 1965- ish. It is all at once realistic,tragic, farce/comical"/>
    <x v="376"/>
    <n v="264"/>
    <x v="2"/>
    <x v="0"/>
    <s v="USD"/>
    <n v="1465407219"/>
    <x v="2908"/>
    <b v="0"/>
    <n v="5"/>
    <b v="0"/>
    <s v="theater/plays"/>
    <n v="2.75E-2"/>
    <n v="52.8"/>
    <x v="1"/>
    <x v="6"/>
  </r>
  <r>
    <n v="2909"/>
    <s v="CONVERSATIONS WITH AN AVERAGE JOE"/>
    <s v="CONVERSATIONS WITH AN AVERAGE JOE tells our stories exposing those in charge of our lives and tells how to take control of country back"/>
    <x v="237"/>
    <n v="20"/>
    <x v="2"/>
    <x v="0"/>
    <s v="USD"/>
    <n v="1416944760"/>
    <x v="2909"/>
    <b v="0"/>
    <n v="1"/>
    <b v="0"/>
    <s v="theater/plays"/>
    <n v="1.1111111111111112E-4"/>
    <n v="20"/>
    <x v="1"/>
    <x v="6"/>
  </r>
  <r>
    <n v="2910"/>
    <s v="Strive"/>
    <s v="Free drama, dance and singing workshops for disadvantaged young people to inspire, create and help them follow their dreams."/>
    <x v="11"/>
    <n v="1"/>
    <x v="2"/>
    <x v="1"/>
    <s v="GBP"/>
    <n v="1434139887"/>
    <x v="2910"/>
    <b v="0"/>
    <n v="1"/>
    <b v="0"/>
    <s v="theater/plays"/>
    <n v="3.3333333333333335E-5"/>
    <n v="1"/>
    <x v="1"/>
    <x v="6"/>
  </r>
  <r>
    <n v="2911"/>
    <s v="The Drama Factory presents &quot; The Moon Princess &quot;"/>
    <s v="The Most Beautiful Things in Japan are Hidden...Our different &amp; original play from the Japanese folk tale The Bamboo Cutters Daughter."/>
    <x v="40"/>
    <n v="657"/>
    <x v="2"/>
    <x v="0"/>
    <s v="USD"/>
    <n v="1435429626"/>
    <x v="2911"/>
    <b v="0"/>
    <n v="14"/>
    <b v="0"/>
    <s v="theater/plays"/>
    <n v="0.36499999999999999"/>
    <n v="46.928571428571431"/>
    <x v="1"/>
    <x v="6"/>
  </r>
  <r>
    <n v="2912"/>
    <s v="Fair Play"/>
    <s v="Set in Iceland, Fair Play is a a dark comedy- a play within a play. An extravaganza, fueled by Absinthe, and touched by the Surreal."/>
    <x v="377"/>
    <n v="2030"/>
    <x v="2"/>
    <x v="0"/>
    <s v="USD"/>
    <n v="1452827374"/>
    <x v="2912"/>
    <b v="0"/>
    <n v="26"/>
    <b v="0"/>
    <s v="theater/plays"/>
    <n v="0.14058171745152354"/>
    <n v="78.07692307692308"/>
    <x v="1"/>
    <x v="6"/>
  </r>
  <r>
    <n v="2913"/>
    <s v="The Salem Haunted Magic Show"/>
    <s v="A LIVE history infused, frightening magic and mind reading show in the heart of the Halloween capital of the world, Salem, MA!!"/>
    <x v="3"/>
    <n v="2"/>
    <x v="2"/>
    <x v="0"/>
    <s v="USD"/>
    <n v="1410041339"/>
    <x v="2913"/>
    <b v="0"/>
    <n v="2"/>
    <b v="0"/>
    <s v="theater/plays"/>
    <n v="2.0000000000000001E-4"/>
    <n v="1"/>
    <x v="1"/>
    <x v="6"/>
  </r>
  <r>
    <n v="2914"/>
    <s v="Hercules the Panto"/>
    <s v="Hercules must complete four challenges in order to meet the father he never knew"/>
    <x v="31"/>
    <n v="1"/>
    <x v="2"/>
    <x v="1"/>
    <s v="GBP"/>
    <n v="1426365994"/>
    <x v="2914"/>
    <b v="0"/>
    <n v="1"/>
    <b v="0"/>
    <s v="theater/plays"/>
    <n v="4.0000000000000003E-5"/>
    <n v="1"/>
    <x v="1"/>
    <x v="6"/>
  </r>
  <r>
    <n v="2915"/>
    <s v="A Grimm Night for Hans Christian Anderson"/>
    <s v="An inclusive, cross community, multi-cultural theatre production for children aged 3 to 16 and their families"/>
    <x v="28"/>
    <n v="611"/>
    <x v="2"/>
    <x v="1"/>
    <s v="GBP"/>
    <n v="1458117190"/>
    <x v="2915"/>
    <b v="0"/>
    <n v="3"/>
    <b v="0"/>
    <s v="theater/plays"/>
    <n v="0.61099999999999999"/>
    <n v="203.66666666666666"/>
    <x v="1"/>
    <x v="6"/>
  </r>
  <r>
    <n v="2916"/>
    <s v="An Interview With Gaddafi - The Stage Play"/>
    <s v="The moving dramatisation of one man's journey to find the truth behind the Libyan regime change."/>
    <x v="378"/>
    <n v="145"/>
    <x v="2"/>
    <x v="1"/>
    <s v="GBP"/>
    <n v="1400498789"/>
    <x v="2916"/>
    <b v="0"/>
    <n v="7"/>
    <b v="0"/>
    <s v="theater/plays"/>
    <n v="7.8378378378378383E-2"/>
    <n v="20.714285714285715"/>
    <x v="1"/>
    <x v="6"/>
  </r>
  <r>
    <n v="2917"/>
    <s v="Elevation Twelfth Night"/>
    <s v="Cross dressing, cross gartering, crossed swords. Cross a bridge and come see this fantastically fun rendition of Twelfth Night"/>
    <x v="13"/>
    <n v="437"/>
    <x v="2"/>
    <x v="0"/>
    <s v="USD"/>
    <n v="1442381847"/>
    <x v="2917"/>
    <b v="0"/>
    <n v="9"/>
    <b v="0"/>
    <s v="theater/plays"/>
    <n v="0.2185"/>
    <n v="48.555555555555557"/>
    <x v="1"/>
    <x v="6"/>
  </r>
  <r>
    <n v="2918"/>
    <s v="When Johnny Comes Marching Home"/>
    <s v="A meta-theatrical retelling of Chekhov's Three Sisters, framed with Civil War Hymns, Dance, and wild theatricality."/>
    <x v="10"/>
    <n v="1362"/>
    <x v="2"/>
    <x v="0"/>
    <s v="USD"/>
    <n v="1446131207"/>
    <x v="2918"/>
    <b v="0"/>
    <n v="20"/>
    <b v="0"/>
    <s v="theater/plays"/>
    <n v="0.27239999999999998"/>
    <n v="68.099999999999994"/>
    <x v="1"/>
    <x v="6"/>
  </r>
  <r>
    <n v="2919"/>
    <s v="While the Stars Fall"/>
    <s v="A full staged reading of a new play about a boy who learns how to be happy from the most unexpected person."/>
    <x v="20"/>
    <n v="51"/>
    <x v="2"/>
    <x v="0"/>
    <s v="USD"/>
    <n v="1407250329"/>
    <x v="2919"/>
    <b v="0"/>
    <n v="6"/>
    <b v="0"/>
    <s v="theater/plays"/>
    <n v="8.5000000000000006E-2"/>
    <n v="8.5"/>
    <x v="1"/>
    <x v="6"/>
  </r>
  <r>
    <n v="2920"/>
    <s v="Save 'The Stage Door'."/>
    <s v="Help save this village theatre group. Funding required for lighting, stage equipment, &amp; ongoing productions. Involves youth  &amp; adults."/>
    <x v="30"/>
    <n v="671"/>
    <x v="2"/>
    <x v="5"/>
    <s v="CAD"/>
    <n v="1427306470"/>
    <x v="2920"/>
    <b v="0"/>
    <n v="13"/>
    <b v="0"/>
    <s v="theater/plays"/>
    <n v="0.26840000000000003"/>
    <n v="51.615384615384613"/>
    <x v="1"/>
    <x v="6"/>
  </r>
  <r>
    <n v="2921"/>
    <s v="Fools Rush In: A Cabaret Benefiting BC/EFA Kickstarter"/>
    <s v="I'm creating a cabaret in which all donations go directly to Broadway Cares/Equity Fights AIDS."/>
    <x v="213"/>
    <n v="129"/>
    <x v="0"/>
    <x v="0"/>
    <s v="USD"/>
    <n v="1411679804"/>
    <x v="2921"/>
    <b v="0"/>
    <n v="3"/>
    <b v="1"/>
    <s v="theater/musical"/>
    <n v="1.29"/>
    <n v="43"/>
    <x v="1"/>
    <x v="40"/>
  </r>
  <r>
    <n v="2922"/>
    <s v="Les Miserables - Backing fund"/>
    <s v="We as a Performing Arts College are to perform 'Les Miserables'. We need backing in order to afford the set, costume and other aspects."/>
    <x v="2"/>
    <n v="500"/>
    <x v="0"/>
    <x v="1"/>
    <s v="GBP"/>
    <n v="1431982727"/>
    <x v="2922"/>
    <b v="0"/>
    <n v="6"/>
    <b v="1"/>
    <s v="theater/musical"/>
    <n v="1"/>
    <n v="83.333333333333329"/>
    <x v="1"/>
    <x v="40"/>
  </r>
  <r>
    <n v="2923"/>
    <s v="Kaylee's Senior Project"/>
    <s v="Spreading the love of theatre, one step at a time. I would like to produce a reading of one of my favorite musicals"/>
    <x v="43"/>
    <n v="300"/>
    <x v="0"/>
    <x v="0"/>
    <s v="USD"/>
    <n v="1422068400"/>
    <x v="2923"/>
    <b v="0"/>
    <n v="10"/>
    <b v="1"/>
    <s v="theater/musical"/>
    <n v="1"/>
    <n v="30"/>
    <x v="1"/>
    <x v="40"/>
  </r>
  <r>
    <n v="2924"/>
    <s v="There's No Place Like Home!"/>
    <s v="Theatre is home and there's no place like home!  So, click your heels three times, and come home to the magic we create for you!"/>
    <x v="31"/>
    <n v="25800"/>
    <x v="0"/>
    <x v="0"/>
    <s v="USD"/>
    <n v="1431143940"/>
    <x v="2924"/>
    <b v="0"/>
    <n v="147"/>
    <b v="1"/>
    <s v="theater/musical"/>
    <n v="1.032"/>
    <n v="175.51020408163265"/>
    <x v="1"/>
    <x v="40"/>
  </r>
  <r>
    <n v="2925"/>
    <s v="Bring &quot;Snow White and the Seven Bottoms&quot; to NYC!"/>
    <s v="Help the Gold Dust Orphans bring their new musical 'SNOW WHITE AND THE SEVEN BOTTOMS' to New York City this fall!"/>
    <x v="101"/>
    <n v="46100.69"/>
    <x v="0"/>
    <x v="0"/>
    <s v="USD"/>
    <n v="1410444068"/>
    <x v="2925"/>
    <b v="0"/>
    <n v="199"/>
    <b v="1"/>
    <s v="theater/musical"/>
    <n v="1.0244597777777777"/>
    <n v="231.66175879396985"/>
    <x v="1"/>
    <x v="40"/>
  </r>
  <r>
    <n v="2926"/>
    <s v="Mirror Image - An Original Musical"/>
    <s v="A musical, by Louis Lagalante and Patty Hamilton, that explores loss and the different ways we can choose to move on from it."/>
    <x v="9"/>
    <n v="3750"/>
    <x v="0"/>
    <x v="0"/>
    <s v="USD"/>
    <n v="1424715779"/>
    <x v="2926"/>
    <b v="0"/>
    <n v="50"/>
    <b v="1"/>
    <s v="theater/musical"/>
    <n v="1.25"/>
    <n v="75"/>
    <x v="1"/>
    <x v="40"/>
  </r>
  <r>
    <n v="2927"/>
    <s v="The Addams Family Comes To Tuscaloosa"/>
    <s v="They're Creepy, They're Kooky, And They're coming to Tuscaloosa this October! Help Us Bring the World of The Addams Family To Life!"/>
    <x v="40"/>
    <n v="2355"/>
    <x v="0"/>
    <x v="0"/>
    <s v="USD"/>
    <n v="1405400400"/>
    <x v="2927"/>
    <b v="0"/>
    <n v="21"/>
    <b v="1"/>
    <s v="theater/musical"/>
    <n v="1.3083333333333333"/>
    <n v="112.14285714285714"/>
    <x v="1"/>
    <x v="40"/>
  </r>
  <r>
    <n v="2928"/>
    <s v="Music Theatre of Idaho Presents &quot;A Year with Frog and Toad"/>
    <s v="This is a touring production for schools in the Treasure Valley!"/>
    <x v="28"/>
    <n v="1000"/>
    <x v="0"/>
    <x v="0"/>
    <s v="USD"/>
    <n v="1457135846"/>
    <x v="2928"/>
    <b v="0"/>
    <n v="24"/>
    <b v="1"/>
    <s v="theater/musical"/>
    <n v="1"/>
    <n v="41.666666666666664"/>
    <x v="1"/>
    <x v="40"/>
  </r>
  <r>
    <n v="2929"/>
    <s v="Right On Cue Kids Theater (ROCKT) First Show"/>
    <s v="Help fund ROCKT's first production!  We want to bring musical theater to kids who have limited access to it, and offer it free to kids."/>
    <x v="6"/>
    <n v="8165.55"/>
    <x v="0"/>
    <x v="0"/>
    <s v="USD"/>
    <n v="1401024758"/>
    <x v="2929"/>
    <b v="0"/>
    <n v="32"/>
    <b v="1"/>
    <s v="theater/musical"/>
    <n v="1.02069375"/>
    <n v="255.17343750000001"/>
    <x v="1"/>
    <x v="40"/>
  </r>
  <r>
    <n v="2930"/>
    <s v="Forbear! Theatre"/>
    <s v="Forbear! is a new theatre company aiming to produce exciting and innovative theatre using performers from a variety of disciplines."/>
    <x v="3"/>
    <n v="10092"/>
    <x v="0"/>
    <x v="1"/>
    <s v="GBP"/>
    <n v="1431007264"/>
    <x v="2930"/>
    <b v="0"/>
    <n v="62"/>
    <b v="1"/>
    <s v="theater/musical"/>
    <n v="1.0092000000000001"/>
    <n v="162.7741935483871"/>
    <x v="1"/>
    <x v="40"/>
  </r>
  <r>
    <n v="2931"/>
    <s v="And More Shenanigans Theatre Company"/>
    <s v="And More Shenanigans Theatre is a brand new Edmonton based theatre company dedicated to creating and developing quirky original works"/>
    <x v="47"/>
    <n v="795"/>
    <x v="0"/>
    <x v="5"/>
    <s v="CAD"/>
    <n v="1410761280"/>
    <x v="2931"/>
    <b v="0"/>
    <n v="9"/>
    <b v="1"/>
    <s v="theater/musical"/>
    <n v="1.06"/>
    <n v="88.333333333333329"/>
    <x v="1"/>
    <x v="40"/>
  </r>
  <r>
    <n v="2932"/>
    <s v="Magpie- A Melbourne Written Dramatic Musical"/>
    <s v="When a rich girl fakes destitution so she can audition for a homeless talent show, she bridges our wealth gap with a tragic love."/>
    <x v="379"/>
    <n v="3258"/>
    <x v="0"/>
    <x v="2"/>
    <s v="AUD"/>
    <n v="1424516400"/>
    <x v="2932"/>
    <b v="0"/>
    <n v="38"/>
    <b v="1"/>
    <s v="theater/musical"/>
    <n v="1.0509677419354839"/>
    <n v="85.736842105263165"/>
    <x v="1"/>
    <x v="40"/>
  </r>
  <r>
    <n v="2933"/>
    <s v="Three Postcards: Pre-Production Costs"/>
    <s v="An intimate musical about friendship and time, growing up, and coming of age. Music and words that will stay with you for years to come"/>
    <x v="30"/>
    <n v="2569"/>
    <x v="0"/>
    <x v="0"/>
    <s v="USD"/>
    <n v="1465081053"/>
    <x v="2933"/>
    <b v="0"/>
    <n v="54"/>
    <b v="1"/>
    <s v="theater/musical"/>
    <n v="1.0276000000000001"/>
    <n v="47.574074074074076"/>
    <x v="1"/>
    <x v="40"/>
  </r>
  <r>
    <n v="2934"/>
    <s v="Songs for a New World"/>
    <s v="Powerful community theatre production of Jason Robert Brown's &quot;Songs for a New World&quot; in London, Ontario."/>
    <x v="30"/>
    <n v="2700"/>
    <x v="0"/>
    <x v="5"/>
    <s v="CAD"/>
    <n v="1402845364"/>
    <x v="2934"/>
    <b v="0"/>
    <n v="37"/>
    <b v="1"/>
    <s v="theater/musical"/>
    <n v="1.08"/>
    <n v="72.972972972972968"/>
    <x v="1"/>
    <x v="40"/>
  </r>
  <r>
    <n v="2935"/>
    <s v="Fresco presents SNOW WHITE - GARAGE OPERA!"/>
    <s v="Fresco brings a full scale operatic production to your neighborhood - SNOW WHITE, set to the world's greatest music!"/>
    <x v="8"/>
    <n v="3531"/>
    <x v="0"/>
    <x v="0"/>
    <s v="USD"/>
    <n v="1472490000"/>
    <x v="2935"/>
    <b v="0"/>
    <n v="39"/>
    <b v="1"/>
    <s v="theater/musical"/>
    <n v="1.0088571428571429"/>
    <n v="90.538461538461533"/>
    <x v="1"/>
    <x v="40"/>
  </r>
  <r>
    <n v="2936"/>
    <s v="Put Music in our Musical: Rosetown Playhouse"/>
    <s v="We need your help to complete our musical! Help us add two more original songs to our winter show, Babes in Toyland."/>
    <x v="28"/>
    <n v="1280"/>
    <x v="0"/>
    <x v="0"/>
    <s v="USD"/>
    <n v="1413176340"/>
    <x v="2936"/>
    <b v="0"/>
    <n v="34"/>
    <b v="1"/>
    <s v="theater/musical"/>
    <n v="1.28"/>
    <n v="37.647058823529413"/>
    <x v="1"/>
    <x v="40"/>
  </r>
  <r>
    <n v="2937"/>
    <s v="UCAS"/>
    <s v="UCAS is a new British musical premiering at the Edinburgh Fringe Festival 2014."/>
    <x v="15"/>
    <n v="2000"/>
    <x v="0"/>
    <x v="1"/>
    <s v="GBP"/>
    <n v="1405249113"/>
    <x v="2937"/>
    <b v="0"/>
    <n v="55"/>
    <b v="1"/>
    <s v="theater/musical"/>
    <n v="1.3333333333333333"/>
    <n v="36.363636363636367"/>
    <x v="1"/>
    <x v="40"/>
  </r>
  <r>
    <n v="2938"/>
    <s v="Keep It Spinning."/>
    <s v="Keep It Spinning! Is an after-school, six week workshop, during which students create an musical based on on an overarching theme."/>
    <x v="23"/>
    <n v="4055"/>
    <x v="0"/>
    <x v="0"/>
    <s v="USD"/>
    <n v="1422636814"/>
    <x v="2938"/>
    <b v="0"/>
    <n v="32"/>
    <b v="1"/>
    <s v="theater/musical"/>
    <n v="1.0137499999999999"/>
    <n v="126.71875"/>
    <x v="1"/>
    <x v="40"/>
  </r>
  <r>
    <n v="2939"/>
    <s v="Dreamgirls - Skyline got a Matching Grant!"/>
    <s v="Skyline Board Trustees have offered matching grants to help fund next season's production of Dreamgirls! Your donation will be doubled!"/>
    <x v="6"/>
    <n v="8230"/>
    <x v="0"/>
    <x v="0"/>
    <s v="USD"/>
    <n v="1409187600"/>
    <x v="2939"/>
    <b v="0"/>
    <n v="25"/>
    <b v="1"/>
    <s v="theater/musical"/>
    <n v="1.0287500000000001"/>
    <n v="329.2"/>
    <x v="1"/>
    <x v="40"/>
  </r>
  <r>
    <n v="2940"/>
    <s v="ITAVA Players &quot;Little Shop of Horrors&quot;"/>
    <s v="We are asking for people to donate to our theater club, the ITAVA Players, a public high school club from Brooklyn, NY."/>
    <x v="30"/>
    <n v="2681"/>
    <x v="0"/>
    <x v="0"/>
    <s v="USD"/>
    <n v="1421606018"/>
    <x v="2940"/>
    <b v="0"/>
    <n v="33"/>
    <b v="1"/>
    <s v="theater/musical"/>
    <n v="1.0724"/>
    <n v="81.242424242424249"/>
    <x v="1"/>
    <x v="40"/>
  </r>
  <r>
    <n v="2941"/>
    <s v="Help Us Help Artists"/>
    <s v="Ovations wants to buy property to open a variety club to become the 1st minority owned club in Cincy, focusing on artists on the rise."/>
    <x v="31"/>
    <n v="1"/>
    <x v="2"/>
    <x v="0"/>
    <s v="USD"/>
    <n v="1425250955"/>
    <x v="2941"/>
    <b v="0"/>
    <n v="1"/>
    <b v="0"/>
    <s v="theater/spaces"/>
    <n v="4.0000000000000003E-5"/>
    <n v="1"/>
    <x v="1"/>
    <x v="38"/>
  </r>
  <r>
    <n v="2942"/>
    <s v="Penmar Community Arts Society"/>
    <s v="YOUR community theatre:  provide a facility that is usable for presentation of movies, live music, live theatre and community events"/>
    <x v="61"/>
    <n v="40850"/>
    <x v="2"/>
    <x v="5"/>
    <s v="CAD"/>
    <n v="1450297080"/>
    <x v="2942"/>
    <b v="0"/>
    <n v="202"/>
    <b v="0"/>
    <s v="theater/spaces"/>
    <n v="0.20424999999999999"/>
    <n v="202.22772277227722"/>
    <x v="1"/>
    <x v="38"/>
  </r>
  <r>
    <n v="2943"/>
    <s v="BlackSpace: Urban Performance Arts Collective"/>
    <s v="Building a Resource Network and Funding Capacity to support, empower and promote Afrocentric Arts in Metro Columbus"/>
    <x v="9"/>
    <n v="0"/>
    <x v="2"/>
    <x v="0"/>
    <s v="USD"/>
    <n v="1428894380"/>
    <x v="2943"/>
    <b v="0"/>
    <n v="0"/>
    <b v="0"/>
    <s v="theater/spaces"/>
    <n v="0"/>
    <e v="#DIV/0!"/>
    <x v="1"/>
    <x v="38"/>
  </r>
  <r>
    <n v="2944"/>
    <s v="Guardian Theatre, Arts in Education Theatre"/>
    <s v="Our vision: build and operate a Theater Arts Center for south-central Washington state in Goldendale."/>
    <x v="3"/>
    <n v="100"/>
    <x v="2"/>
    <x v="0"/>
    <s v="USD"/>
    <n v="1433714198"/>
    <x v="2944"/>
    <b v="0"/>
    <n v="1"/>
    <b v="0"/>
    <s v="theater/spaces"/>
    <n v="0.01"/>
    <n v="100"/>
    <x v="1"/>
    <x v="38"/>
  </r>
  <r>
    <n v="2945"/>
    <s v="A Midsummer Night's Pub"/>
    <s v="Where people that enjoy theater, or just something new can go to have fun and experience varying types of theater in Albuquerque."/>
    <x v="63"/>
    <n v="0"/>
    <x v="2"/>
    <x v="0"/>
    <s v="USD"/>
    <n v="1432437660"/>
    <x v="2945"/>
    <b v="0"/>
    <n v="0"/>
    <b v="0"/>
    <s v="theater/spaces"/>
    <n v="0"/>
    <e v="#DIV/0!"/>
    <x v="1"/>
    <x v="38"/>
  </r>
  <r>
    <n v="2946"/>
    <s v="Create The Twisted Tree Theatre"/>
    <s v="I have set up a new theatre company, and am looking to raise funds to purchase a venue with a difference to a standard theatre."/>
    <x v="13"/>
    <n v="2"/>
    <x v="2"/>
    <x v="1"/>
    <s v="GBP"/>
    <n v="1471265092"/>
    <x v="2946"/>
    <b v="0"/>
    <n v="2"/>
    <b v="0"/>
    <s v="theater/spaces"/>
    <n v="1E-3"/>
    <n v="1"/>
    <x v="1"/>
    <x v="38"/>
  </r>
  <r>
    <n v="2947"/>
    <s v="'The Float Lodge' - Duluth's First Premiere Float Center"/>
    <s v="Bringing Health, Wellness and Creative Empowerment to an active community in a whole new way... are you ready to 'FLOAT', Duluth?"/>
    <x v="31"/>
    <n v="1072"/>
    <x v="2"/>
    <x v="0"/>
    <s v="USD"/>
    <n v="1480007460"/>
    <x v="2947"/>
    <b v="0"/>
    <n v="13"/>
    <b v="0"/>
    <s v="theater/spaces"/>
    <n v="4.2880000000000001E-2"/>
    <n v="82.461538461538467"/>
    <x v="1"/>
    <x v="38"/>
  </r>
  <r>
    <n v="2948"/>
    <s v="Xenu's Space Opera"/>
    <s v="The Space Opera is an action packed reenactment of Xenu's story, a sacred teaching thats considered a secret of the Scientology church"/>
    <x v="69"/>
    <n v="24"/>
    <x v="2"/>
    <x v="0"/>
    <s v="USD"/>
    <n v="1433259293"/>
    <x v="2948"/>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x v="28"/>
    <n v="25"/>
    <x v="2"/>
    <x v="0"/>
    <s v="USD"/>
    <n v="1447965917"/>
    <x v="2949"/>
    <b v="0"/>
    <n v="2"/>
    <b v="0"/>
    <s v="theater/spaces"/>
    <n v="2.5000000000000001E-2"/>
    <n v="12.5"/>
    <x v="1"/>
    <x v="38"/>
  </r>
  <r>
    <n v="2950"/>
    <s v="Tahoe Children's Museum with Exploratorium Inside"/>
    <s v="Help www.KidZoneMuseum.org grow to serve children 1-18 with science, engineering, arts and PLAY especially low-income families."/>
    <x v="380"/>
    <n v="0"/>
    <x v="2"/>
    <x v="0"/>
    <s v="USD"/>
    <n v="1453538752"/>
    <x v="2950"/>
    <b v="0"/>
    <n v="0"/>
    <b v="0"/>
    <s v="theater/spaces"/>
    <n v="0"/>
    <e v="#DIV/0!"/>
    <x v="1"/>
    <x v="38"/>
  </r>
  <r>
    <n v="2951"/>
    <s v="Brentwood Theater Company needs a Rehearsal Space."/>
    <s v="A building w/office, rehearsal space and classrooms centered on performing arts._x000a_Brentwood Theater Company is a non-profit 501(c)(3)"/>
    <x v="63"/>
    <n v="1096"/>
    <x v="1"/>
    <x v="0"/>
    <s v="USD"/>
    <n v="1412536573"/>
    <x v="2951"/>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x v="22"/>
    <n v="1605"/>
    <x v="1"/>
    <x v="0"/>
    <s v="USD"/>
    <n v="1476676800"/>
    <x v="2952"/>
    <b v="0"/>
    <n v="8"/>
    <b v="0"/>
    <s v="theater/spaces"/>
    <n v="8.0250000000000002E-2"/>
    <n v="200.625"/>
    <x v="1"/>
    <x v="38"/>
  </r>
  <r>
    <n v="2953"/>
    <s v="Pueblo Underground Theater (Canceled)"/>
    <s v="I want to purchase the former Bread Of Life Church and convert it into a multipurpose theater space for local talent."/>
    <x v="307"/>
    <n v="605"/>
    <x v="1"/>
    <x v="0"/>
    <s v="USD"/>
    <n v="1444330821"/>
    <x v="2953"/>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x v="36"/>
    <n v="0"/>
    <x v="1"/>
    <x v="0"/>
    <s v="USD"/>
    <n v="1489669203"/>
    <x v="2954"/>
    <b v="0"/>
    <n v="0"/>
    <b v="0"/>
    <s v="theater/spaces"/>
    <n v="0"/>
    <e v="#DIV/0!"/>
    <x v="1"/>
    <x v="38"/>
  </r>
  <r>
    <n v="2955"/>
    <s v="A Stage for Stage Door Theater Company (Canceled)"/>
    <s v="Stage Door Theater needs a stage for its current and future productions. Can you help?"/>
    <x v="38"/>
    <n v="715"/>
    <x v="1"/>
    <x v="0"/>
    <s v="USD"/>
    <n v="1434476849"/>
    <x v="2955"/>
    <b v="0"/>
    <n v="11"/>
    <b v="0"/>
    <s v="theater/spaces"/>
    <n v="0.59583333333333333"/>
    <n v="65"/>
    <x v="1"/>
    <x v="38"/>
  </r>
  <r>
    <n v="2956"/>
    <s v="A Happy Home for Hagan's House of Horrors (Canceled)"/>
    <s v="Family-owned and community-operated haunted Halloween attraction in Bladensburg, OH, needs your help to grow bigger!"/>
    <x v="278"/>
    <n v="1322"/>
    <x v="1"/>
    <x v="0"/>
    <s v="USD"/>
    <n v="1462402850"/>
    <x v="2956"/>
    <b v="0"/>
    <n v="20"/>
    <b v="0"/>
    <s v="theater/spaces"/>
    <n v="0.16734177215189874"/>
    <n v="66.099999999999994"/>
    <x v="1"/>
    <x v="38"/>
  </r>
  <r>
    <n v="2957"/>
    <s v="BAMA Theatre Headset Campaign (Canceled)"/>
    <s v="Theatre in Tuscaloosa, AL built in the 1930s.  The headsets seem about that old. They are almost unusable."/>
    <x v="36"/>
    <n v="280"/>
    <x v="1"/>
    <x v="0"/>
    <s v="USD"/>
    <n v="1427498172"/>
    <x v="2957"/>
    <b v="0"/>
    <n v="3"/>
    <b v="0"/>
    <s v="theater/spaces"/>
    <n v="1.8666666666666668E-2"/>
    <n v="93.333333333333329"/>
    <x v="1"/>
    <x v="38"/>
  </r>
  <r>
    <n v="2958"/>
    <s v="Uprising Theater (Canceled)"/>
    <s v="Chicago Based Theater Company and Venue Dedicated to Social Justice and Mainstreaming the Palestinian Narrative"/>
    <x v="58"/>
    <n v="0"/>
    <x v="1"/>
    <x v="0"/>
    <s v="USD"/>
    <n v="1462729317"/>
    <x v="2958"/>
    <b v="0"/>
    <n v="0"/>
    <b v="0"/>
    <s v="theater/spaces"/>
    <n v="0"/>
    <e v="#DIV/0!"/>
    <x v="1"/>
    <x v="38"/>
  </r>
  <r>
    <n v="2959"/>
    <s v="The Bath Theatre Bus (Canceled)"/>
    <s v="A magical, unique, theatre bus which aims to inspire the creative communities around Bath and create unique performance opportunities."/>
    <x v="3"/>
    <n v="0"/>
    <x v="1"/>
    <x v="1"/>
    <s v="GBP"/>
    <n v="1465258325"/>
    <x v="2959"/>
    <b v="0"/>
    <n v="0"/>
    <b v="0"/>
    <s v="theater/spaces"/>
    <n v="0"/>
    <e v="#DIV/0!"/>
    <x v="1"/>
    <x v="38"/>
  </r>
  <r>
    <n v="2960"/>
    <s v="Lynnewood Hall Restoration (Canceled)"/>
    <s v="Built in the late 1800's, this 70K sq. feet estate has fallen into disrepair.  Seeking to buy and convert to useful space"/>
    <x v="381"/>
    <n v="0"/>
    <x v="1"/>
    <x v="0"/>
    <s v="USD"/>
    <n v="1410459023"/>
    <x v="2960"/>
    <b v="0"/>
    <n v="0"/>
    <b v="0"/>
    <s v="theater/spaces"/>
    <n v="0"/>
    <e v="#DIV/0!"/>
    <x v="1"/>
    <x v="38"/>
  </r>
  <r>
    <n v="2961"/>
    <s v="Shakespeare in the Park! A Comedy of Errors"/>
    <s v="Teens in Take Note Troupe put on Shakespeare in the Park annually. Keep relevant, family-friendly Shakespeare in the community!"/>
    <x v="10"/>
    <n v="5481"/>
    <x v="0"/>
    <x v="0"/>
    <s v="USD"/>
    <n v="1427342400"/>
    <x v="2961"/>
    <b v="0"/>
    <n v="108"/>
    <b v="1"/>
    <s v="theater/plays"/>
    <n v="1.0962000000000001"/>
    <n v="50.75"/>
    <x v="1"/>
    <x v="6"/>
  </r>
  <r>
    <n v="2962"/>
    <s v="Grassroots Shakespeare Company â€¢ Arizona"/>
    <s v="A pop-up outdoor theatre company bringing accessible Shakespeare to parks and other locations in the greater Phoenix area!"/>
    <x v="28"/>
    <n v="1218"/>
    <x v="0"/>
    <x v="0"/>
    <s v="USD"/>
    <n v="1425193140"/>
    <x v="2962"/>
    <b v="0"/>
    <n v="20"/>
    <b v="1"/>
    <s v="theater/plays"/>
    <n v="1.218"/>
    <n v="60.9"/>
    <x v="1"/>
    <x v="6"/>
  </r>
  <r>
    <n v="2963"/>
    <s v="One Funny Mother: I'm Not Crazy!!"/>
    <s v="A hilarious comedy show about motherhood...through stories, videos and stand-up you'll realize YOUâ€™RE NOT CRAZY, motherhood is!"/>
    <x v="3"/>
    <n v="10685"/>
    <x v="0"/>
    <x v="0"/>
    <s v="USD"/>
    <n v="1435835824"/>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x v="10"/>
    <n v="5035.6899999999996"/>
    <x v="0"/>
    <x v="0"/>
    <s v="USD"/>
    <n v="1407360720"/>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x v="15"/>
    <n v="1635"/>
    <x v="0"/>
    <x v="0"/>
    <s v="USD"/>
    <n v="1436290233"/>
    <x v="2965"/>
    <b v="0"/>
    <n v="39"/>
    <b v="1"/>
    <s v="theater/plays"/>
    <n v="1.0900000000000001"/>
    <n v="41.92307692307692"/>
    <x v="1"/>
    <x v="6"/>
  </r>
  <r>
    <n v="2966"/>
    <s v="Fat Pig, The Play!"/>
    <s v="Bringing one of Neil LaBute's incredibly witty and viciously honest plays, about body image and the effect it has on us, to life!"/>
    <x v="3"/>
    <n v="11363"/>
    <x v="0"/>
    <x v="0"/>
    <s v="USD"/>
    <n v="1442425412"/>
    <x v="2966"/>
    <b v="0"/>
    <n v="128"/>
    <b v="1"/>
    <s v="theater/plays"/>
    <n v="1.1363000000000001"/>
    <n v="88.7734375"/>
    <x v="1"/>
    <x v="6"/>
  </r>
  <r>
    <n v="2967"/>
    <s v="Scissortail: A play about the Oklahoma City Bombing"/>
    <s v="Scissortail is a story of loss, grief, and recovery based on the events of the 1995 Oklahoma City Bombing."/>
    <x v="10"/>
    <n v="5696"/>
    <x v="0"/>
    <x v="0"/>
    <s v="USD"/>
    <n v="1425872692"/>
    <x v="2967"/>
    <b v="0"/>
    <n v="71"/>
    <b v="1"/>
    <s v="theater/plays"/>
    <n v="1.1392"/>
    <n v="80.225352112676063"/>
    <x v="1"/>
    <x v="6"/>
  </r>
  <r>
    <n v="2968"/>
    <s v="The Curse of the Babywoman @ FringeNYC"/>
    <s v="The Curse of the Babywoman is real â€” and it is coming to FringeNYC this August."/>
    <x v="8"/>
    <n v="3710"/>
    <x v="0"/>
    <x v="0"/>
    <s v="USD"/>
    <n v="1471406340"/>
    <x v="2968"/>
    <b v="0"/>
    <n v="47"/>
    <b v="1"/>
    <s v="theater/plays"/>
    <n v="1.06"/>
    <n v="78.936170212765958"/>
    <x v="1"/>
    <x v="6"/>
  </r>
  <r>
    <n v="2969"/>
    <s v="Dog Sees God - Calgary Production"/>
    <s v="A poignant &amp; hilarious tale of Charlie Brown &amp; friends navigating high school. A fresh take on the off Broadway hit by YYC artists."/>
    <x v="28"/>
    <n v="1625"/>
    <x v="0"/>
    <x v="5"/>
    <s v="CAD"/>
    <n v="1430693460"/>
    <x v="2969"/>
    <b v="0"/>
    <n v="17"/>
    <b v="1"/>
    <s v="theater/plays"/>
    <n v="1.625"/>
    <n v="95.588235294117652"/>
    <x v="1"/>
    <x v="6"/>
  </r>
  <r>
    <n v="2970"/>
    <s v="Leah in Vegas at The New York International Fringe Festival"/>
    <s v="Kara Ayn Napolitano's latest play about a young mother's attempt to reclaim her life after making a serious mistake."/>
    <x v="12"/>
    <n v="6360"/>
    <x v="0"/>
    <x v="0"/>
    <s v="USD"/>
    <n v="1405699451"/>
    <x v="2970"/>
    <b v="0"/>
    <n v="91"/>
    <b v="1"/>
    <s v="theater/plays"/>
    <n v="1.06"/>
    <n v="69.890109890109883"/>
    <x v="1"/>
    <x v="6"/>
  </r>
  <r>
    <n v="2971"/>
    <s v="World Premiere of &quot;The Piano&quot;"/>
    <s v="An Asian-Jewish-American family collides with music, food, and identity crises in this world premiere New York theater production."/>
    <x v="50"/>
    <n v="3205"/>
    <x v="0"/>
    <x v="0"/>
    <s v="USD"/>
    <n v="1409500078"/>
    <x v="2971"/>
    <b v="0"/>
    <n v="43"/>
    <b v="1"/>
    <s v="theater/plays"/>
    <n v="1.0015624999999999"/>
    <n v="74.534883720930239"/>
    <x v="1"/>
    <x v="6"/>
  </r>
  <r>
    <n v="2972"/>
    <s v="A Bad Plan"/>
    <s v="A group of artists. A mythical art piece. A harrowing quest. And some margaritas."/>
    <x v="13"/>
    <n v="2107"/>
    <x v="0"/>
    <x v="0"/>
    <s v="USD"/>
    <n v="1480899600"/>
    <x v="2972"/>
    <b v="0"/>
    <n v="17"/>
    <b v="1"/>
    <s v="theater/plays"/>
    <n v="1.0535000000000001"/>
    <n v="123.94117647058823"/>
    <x v="1"/>
    <x v="6"/>
  </r>
  <r>
    <n v="2973"/>
    <s v="CST's As You Like It goes to Canada!"/>
    <s v="We're going to represent the entire USA at the World Festival of Children's Theater in Stratford, ON in June, 2016. Help us get there!"/>
    <x v="10"/>
    <n v="8740"/>
    <x v="0"/>
    <x v="0"/>
    <s v="USD"/>
    <n v="1451620800"/>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x v="10"/>
    <n v="5100"/>
    <x v="0"/>
    <x v="0"/>
    <s v="USD"/>
    <n v="1411695300"/>
    <x v="2974"/>
    <b v="0"/>
    <n v="87"/>
    <b v="1"/>
    <s v="theater/plays"/>
    <n v="1.02"/>
    <n v="58.620689655172413"/>
    <x v="1"/>
    <x v="6"/>
  </r>
  <r>
    <n v="2975"/>
    <s v="The Butterfingers Angel... [By The Mummers]"/>
    <s v="[By The Mummers] needs your help this holiday season to stage a full scale production of William Gibson's &quot;The Butterfingers Angel...&quot;"/>
    <x v="6"/>
    <n v="8010"/>
    <x v="0"/>
    <x v="0"/>
    <s v="USD"/>
    <n v="1417057200"/>
    <x v="2975"/>
    <b v="0"/>
    <n v="113"/>
    <b v="1"/>
    <s v="theater/plays"/>
    <n v="1.00125"/>
    <n v="70.884955752212392"/>
    <x v="1"/>
    <x v="6"/>
  </r>
  <r>
    <n v="2976"/>
    <s v="Pizza Delique"/>
    <s v="A play that addresses an important social issue, brought to light by members of the UoM Drama Society."/>
    <x v="159"/>
    <n v="120"/>
    <x v="0"/>
    <x v="1"/>
    <s v="GBP"/>
    <n v="1457870400"/>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x v="9"/>
    <n v="3407"/>
    <x v="0"/>
    <x v="0"/>
    <s v="USD"/>
    <n v="1427076840"/>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x v="47"/>
    <n v="971"/>
    <x v="0"/>
    <x v="0"/>
    <s v="USD"/>
    <n v="1413784740"/>
    <x v="2978"/>
    <b v="0"/>
    <n v="16"/>
    <b v="1"/>
    <s v="theater/plays"/>
    <n v="1.2946666666666666"/>
    <n v="60.6875"/>
    <x v="1"/>
    <x v="6"/>
  </r>
  <r>
    <n v="2979"/>
    <s v="'ART'"/>
    <s v="Dear Stone returns with Yasmina Reza's 'ART', a compelling, clever exploration of friendship under duress. Thanks for watching!"/>
    <x v="10"/>
    <n v="5070"/>
    <x v="0"/>
    <x v="0"/>
    <s v="USD"/>
    <n v="1420524000"/>
    <x v="2979"/>
    <b v="0"/>
    <n v="46"/>
    <b v="1"/>
    <s v="theater/plays"/>
    <n v="1.014"/>
    <n v="110.21739130434783"/>
    <x v="1"/>
    <x v="6"/>
  </r>
  <r>
    <n v="2980"/>
    <s v="INDEPENDENCE NYC"/>
    <s v="1 director, 4 actors, and a whole lotta determination. Help us bring this brilliant story to the heart of NYC!"/>
    <x v="9"/>
    <n v="3275"/>
    <x v="0"/>
    <x v="0"/>
    <s v="USD"/>
    <n v="1440381600"/>
    <x v="2980"/>
    <b v="0"/>
    <n v="24"/>
    <b v="1"/>
    <s v="theater/plays"/>
    <n v="1.0916666666666666"/>
    <n v="136.45833333333334"/>
    <x v="1"/>
    <x v="6"/>
  </r>
  <r>
    <n v="2981"/>
    <s v="Creation of the Dublin Circus Centre"/>
    <s v="We are fundraising to create a Dublin based circus training centre for public and professionals to learn, upskill, perform and teach."/>
    <x v="23"/>
    <n v="5157"/>
    <x v="0"/>
    <x v="17"/>
    <s v="EUR"/>
    <n v="1443014756"/>
    <x v="2981"/>
    <b v="1"/>
    <n v="97"/>
    <b v="1"/>
    <s v="theater/spaces"/>
    <n v="1.28925"/>
    <n v="53.164948453608247"/>
    <x v="1"/>
    <x v="38"/>
  </r>
  <r>
    <n v="2982"/>
    <s v="Railway Playhouse: Setting up a community arts space"/>
    <s v="Renovating this historical landmark, into an arts venue and theatre space for the community."/>
    <x v="10"/>
    <n v="5103"/>
    <x v="0"/>
    <x v="1"/>
    <s v="GBP"/>
    <n v="1455208143"/>
    <x v="2982"/>
    <b v="1"/>
    <n v="59"/>
    <b v="1"/>
    <s v="theater/spaces"/>
    <n v="1.0206"/>
    <n v="86.491525423728817"/>
    <x v="1"/>
    <x v="38"/>
  </r>
  <r>
    <n v="2983"/>
    <s v="Build the House of Dad's!"/>
    <s v="Dad's Garage Theatre Company needs your help buying our new, forever home by hitting our $150,000 STRETCH GOAL!"/>
    <x v="382"/>
    <n v="169985.91"/>
    <x v="0"/>
    <x v="0"/>
    <s v="USD"/>
    <n v="1415722236"/>
    <x v="2983"/>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x v="31"/>
    <n v="25088"/>
    <x v="0"/>
    <x v="0"/>
    <s v="USD"/>
    <n v="1472020881"/>
    <x v="2984"/>
    <b v="1"/>
    <n v="218"/>
    <b v="1"/>
    <s v="theater/spaces"/>
    <n v="1.00352"/>
    <n v="115.08256880733946"/>
    <x v="1"/>
    <x v="38"/>
  </r>
  <r>
    <n v="2985"/>
    <s v="React Aerial Studio"/>
    <s v="From the moment we flew in to the world of The Circus, we have dreamed of opening our own studio. Help us get our dream off the ground!"/>
    <x v="3"/>
    <n v="12165"/>
    <x v="0"/>
    <x v="4"/>
    <s v="NZD"/>
    <n v="1477886400"/>
    <x v="2985"/>
    <b v="0"/>
    <n v="111"/>
    <b v="1"/>
    <s v="theater/spaces"/>
    <n v="1.2164999999999999"/>
    <n v="109.5945945945946"/>
    <x v="1"/>
    <x v="38"/>
  </r>
  <r>
    <n v="2986"/>
    <s v="Higher Education"/>
    <s v="Support the circus arts and help our aerial students work with more height. With your support, we will install beams at 19ft!"/>
    <x v="262"/>
    <n v="2532"/>
    <x v="0"/>
    <x v="1"/>
    <s v="GBP"/>
    <n v="1462100406"/>
    <x v="298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x v="31"/>
    <n v="27600.2"/>
    <x v="0"/>
    <x v="0"/>
    <s v="USD"/>
    <n v="1476316800"/>
    <x v="2987"/>
    <b v="0"/>
    <n v="265"/>
    <b v="1"/>
    <s v="theater/spaces"/>
    <n v="1.1040080000000001"/>
    <n v="104.15169811320754"/>
    <x v="1"/>
    <x v="38"/>
  </r>
  <r>
    <n v="2988"/>
    <s v="Curtain up at the Shoebox Theatre!"/>
    <s v="Since October 2015 the Shoebox Theatre has become a hub of creativity - The next step in our journey is to hang stage curtains!"/>
    <x v="28"/>
    <n v="1000"/>
    <x v="0"/>
    <x v="1"/>
    <s v="GBP"/>
    <n v="1466412081"/>
    <x v="2988"/>
    <b v="0"/>
    <n v="28"/>
    <b v="1"/>
    <s v="theater/spaces"/>
    <n v="1"/>
    <n v="35.714285714285715"/>
    <x v="1"/>
    <x v="38"/>
  </r>
  <r>
    <n v="2989"/>
    <s v="Let's Light Up The Gem!"/>
    <s v="Bring the movies back to Bethel, Maine."/>
    <x v="22"/>
    <n v="35307"/>
    <x v="0"/>
    <x v="0"/>
    <s v="USD"/>
    <n v="1450673940"/>
    <x v="2989"/>
    <b v="0"/>
    <n v="364"/>
    <b v="1"/>
    <s v="theater/spaces"/>
    <n v="1.76535"/>
    <n v="96.997252747252745"/>
    <x v="1"/>
    <x v="38"/>
  </r>
  <r>
    <n v="2990"/>
    <s v="The Gloria Theatre Project"/>
    <s v="We are a non-profit revitalizing the Gloria Theatre - our gift to the community - and we need your help #arts #community #theater"/>
    <x v="3"/>
    <n v="10000"/>
    <x v="0"/>
    <x v="0"/>
    <s v="USD"/>
    <n v="1452174420"/>
    <x v="2990"/>
    <b v="0"/>
    <n v="27"/>
    <b v="1"/>
    <s v="theater/spaces"/>
    <n v="1"/>
    <n v="370.37037037037038"/>
    <x v="1"/>
    <x v="38"/>
  </r>
  <r>
    <n v="2991"/>
    <s v="gimmeLIVE @ 9 Wallis"/>
    <s v="A new intimate listening room with tables &amp; theatre seating where artist &amp; fans connect through music, comedy &amp; performing arts."/>
    <x v="0"/>
    <n v="8780"/>
    <x v="0"/>
    <x v="0"/>
    <s v="USD"/>
    <n v="1485547530"/>
    <x v="2991"/>
    <b v="0"/>
    <n v="93"/>
    <b v="1"/>
    <s v="theater/spaces"/>
    <n v="1.0329411764705883"/>
    <n v="94.408602150537632"/>
    <x v="1"/>
    <x v="38"/>
  </r>
  <r>
    <n v="2992"/>
    <s v="Th'underGrounds"/>
    <s v="Creating a non-profit CAFE &amp; VILLAGE COMMONS in SE Portland, in service to Neighbors, Kids, Artists &amp; the Underserved"/>
    <x v="9"/>
    <n v="3135"/>
    <x v="0"/>
    <x v="0"/>
    <s v="USD"/>
    <n v="1476037510"/>
    <x v="2992"/>
    <b v="0"/>
    <n v="64"/>
    <b v="1"/>
    <s v="theater/spaces"/>
    <n v="1.0449999999999999"/>
    <n v="48.984375"/>
    <x v="1"/>
    <x v="38"/>
  </r>
  <r>
    <n v="2993"/>
    <s v="TRUE WEST: Think, Dog! Productions"/>
    <s v="Help us build the Kitchen from Hell!"/>
    <x v="28"/>
    <n v="1003"/>
    <x v="0"/>
    <x v="0"/>
    <s v="USD"/>
    <n v="1455998867"/>
    <x v="2993"/>
    <b v="0"/>
    <n v="22"/>
    <b v="1"/>
    <s v="theater/spaces"/>
    <n v="1.0029999999999999"/>
    <n v="45.590909090909093"/>
    <x v="1"/>
    <x v="38"/>
  </r>
  <r>
    <n v="2994"/>
    <s v="St. Michael Boat Parties - Halloween and Beyond!"/>
    <s v="Help the hosts of the infamous St. Michael sustain and create epic boat parties through Halloween and into 2015"/>
    <x v="43"/>
    <n v="1373.24"/>
    <x v="0"/>
    <x v="1"/>
    <s v="GBP"/>
    <n v="1412335772"/>
    <x v="2994"/>
    <b v="0"/>
    <n v="59"/>
    <b v="1"/>
    <s v="theater/spaces"/>
    <n v="4.577466666666667"/>
    <n v="23.275254237288134"/>
    <x v="1"/>
    <x v="38"/>
  </r>
  <r>
    <n v="2995"/>
    <s v="Help Austin's Blue Starlite Drive-in MOVE + ADD 35MM"/>
    <s v="Keeping the drive-in culture alive for 6 years, we now ask for your help so we can CREATE A NEW HOME and save 35MM movies!"/>
    <x v="36"/>
    <n v="15744"/>
    <x v="0"/>
    <x v="0"/>
    <s v="USD"/>
    <n v="1484841471"/>
    <x v="2995"/>
    <b v="0"/>
    <n v="249"/>
    <b v="1"/>
    <s v="theater/spaces"/>
    <n v="1.0496000000000001"/>
    <n v="63.2289156626506"/>
    <x v="1"/>
    <x v="38"/>
  </r>
  <r>
    <n v="2996"/>
    <s v="Sea Tea Improv's Comedy Theater in Hartford, CT"/>
    <s v="A permanent home for comedy in Connecticut in the heart of downtown Hartford."/>
    <x v="19"/>
    <n v="60180"/>
    <x v="0"/>
    <x v="0"/>
    <s v="USD"/>
    <n v="1432677240"/>
    <x v="2996"/>
    <b v="0"/>
    <n v="392"/>
    <b v="1"/>
    <s v="theater/spaces"/>
    <n v="1.7194285714285715"/>
    <n v="153.5204081632653"/>
    <x v="1"/>
    <x v="38"/>
  </r>
  <r>
    <n v="2997"/>
    <s v="Sonorous Road is Expanding! Join Us!"/>
    <s v="We're moving to a new space and upgrading our facilities to continue providing a local theatre venue and arts education program!"/>
    <x v="3"/>
    <n v="10373"/>
    <x v="0"/>
    <x v="0"/>
    <s v="USD"/>
    <n v="1488171540"/>
    <x v="2997"/>
    <b v="0"/>
    <n v="115"/>
    <b v="1"/>
    <s v="theater/spaces"/>
    <n v="1.0373000000000001"/>
    <n v="90.2"/>
    <x v="1"/>
    <x v="38"/>
  </r>
  <r>
    <n v="2998"/>
    <s v="A bigger, better home for the New Orleans comedy scene"/>
    <s v="The New Movement works tirelessly to put Nola on the comedy map. This project will upgrade our theater and production facilities."/>
    <x v="63"/>
    <n v="51514.5"/>
    <x v="0"/>
    <x v="0"/>
    <s v="USD"/>
    <n v="1402892700"/>
    <x v="2998"/>
    <b v="0"/>
    <n v="433"/>
    <b v="1"/>
    <s v="theater/spaces"/>
    <n v="1.0302899999999999"/>
    <n v="118.97113163972287"/>
    <x v="1"/>
    <x v="38"/>
  </r>
  <r>
    <n v="2999"/>
    <s v="RAT Fund-Riser"/>
    <s v="Restless Artists' Theatre is building risers and installing better lighting for our patrons.  We need to purchase raw materials."/>
    <x v="383"/>
    <n v="1605"/>
    <x v="0"/>
    <x v="0"/>
    <s v="USD"/>
    <n v="1488333600"/>
    <x v="2999"/>
    <b v="0"/>
    <n v="20"/>
    <b v="1"/>
    <s v="theater/spaces"/>
    <n v="1.1888888888888889"/>
    <n v="80.25"/>
    <x v="1"/>
    <x v="38"/>
  </r>
  <r>
    <n v="3000"/>
    <s v="Voices From The Future"/>
    <s v="A benefit show featuring musicians, dancers &amp; poets all under age 30 to raise money in support of LGBTQ rights and programs."/>
    <x v="2"/>
    <n v="500"/>
    <x v="0"/>
    <x v="0"/>
    <s v="USD"/>
    <n v="1485885600"/>
    <x v="3000"/>
    <b v="0"/>
    <n v="8"/>
    <b v="1"/>
    <s v="theater/spaces"/>
    <n v="1"/>
    <n v="62.5"/>
    <x v="1"/>
    <x v="38"/>
  </r>
  <r>
    <n v="3001"/>
    <s v="New Comedy Venue and Training Facility"/>
    <s v="Get Scene Studios and Highwire Comedy Co. creating an amazing training facility and theater for Atlanta comedy and film talent!"/>
    <x v="384"/>
    <n v="22991.01"/>
    <x v="0"/>
    <x v="0"/>
    <s v="USD"/>
    <n v="1468445382"/>
    <x v="3001"/>
    <b v="0"/>
    <n v="175"/>
    <b v="1"/>
    <s v="theater/spaces"/>
    <n v="3.1869988910451896"/>
    <n v="131.37719999999999"/>
    <x v="1"/>
    <x v="38"/>
  </r>
  <r>
    <n v="3002"/>
    <s v="Help Fund the &quot;Back Room&quot; Arts Space at Jimmy's No 43!"/>
    <s v="Make the workshop/ small stage space at Jimmy's No 43 even better than before!"/>
    <x v="39"/>
    <n v="7595.43"/>
    <x v="0"/>
    <x v="0"/>
    <s v="USD"/>
    <n v="1356552252"/>
    <x v="3002"/>
    <b v="0"/>
    <n v="104"/>
    <b v="1"/>
    <s v="theater/spaces"/>
    <n v="1.0850614285714286"/>
    <n v="73.032980769230775"/>
    <x v="1"/>
    <x v="38"/>
  </r>
  <r>
    <n v="3003"/>
    <s v="Outskirts Theatre Co. Finds a Home!"/>
    <s v="We finally found a place to call home! Help us move in to (and collaborate with) the NEW Fischer Creative Arts Center in Waukesha, WI!"/>
    <x v="9"/>
    <n v="3035"/>
    <x v="0"/>
    <x v="0"/>
    <s v="USD"/>
    <n v="1456811940"/>
    <x v="3003"/>
    <b v="0"/>
    <n v="17"/>
    <b v="1"/>
    <s v="theater/spaces"/>
    <n v="1.0116666666666667"/>
    <n v="178.52941176470588"/>
    <x v="1"/>
    <x v="38"/>
  </r>
  <r>
    <n v="3004"/>
    <s v="Save the Agawam Cinemas"/>
    <s v="The Agawam Cinemas is to be successfully reopened by new ownership and the twin theaters must be converted to digital projection."/>
    <x v="79"/>
    <n v="45126"/>
    <x v="0"/>
    <x v="0"/>
    <s v="USD"/>
    <n v="1416089324"/>
    <x v="3004"/>
    <b v="0"/>
    <n v="277"/>
    <b v="1"/>
    <s v="theater/spaces"/>
    <n v="1.12815"/>
    <n v="162.90974729241879"/>
    <x v="1"/>
    <x v="38"/>
  </r>
  <r>
    <n v="3005"/>
    <s v="Pangea House Revitalization Project"/>
    <s v="Pangea House is a collectively run, all ages music venue and community space in desperate need of some renovation and updates."/>
    <x v="385"/>
    <n v="12772.6"/>
    <x v="0"/>
    <x v="0"/>
    <s v="USD"/>
    <n v="1412611905"/>
    <x v="3005"/>
    <b v="0"/>
    <n v="118"/>
    <b v="1"/>
    <s v="theater/spaces"/>
    <n v="1.2049622641509434"/>
    <n v="108.24237288135593"/>
    <x v="1"/>
    <x v="38"/>
  </r>
  <r>
    <n v="3006"/>
    <s v="ONTARIO STREET THEATRE in Port Hope."/>
    <s v="We're an affordable theatre and rental space that can be molded into anything by anyone."/>
    <x v="6"/>
    <n v="8620"/>
    <x v="0"/>
    <x v="5"/>
    <s v="CAD"/>
    <n v="1418580591"/>
    <x v="3006"/>
    <b v="0"/>
    <n v="97"/>
    <b v="1"/>
    <s v="theater/spaces"/>
    <n v="1.0774999999999999"/>
    <n v="88.865979381443296"/>
    <x v="1"/>
    <x v="38"/>
  </r>
  <r>
    <n v="3007"/>
    <s v="Bethlem"/>
    <s v="Consuite for 2015 CoreCon.  An adventure into insanity."/>
    <x v="20"/>
    <n v="1080"/>
    <x v="0"/>
    <x v="0"/>
    <s v="USD"/>
    <n v="1429938683"/>
    <x v="3007"/>
    <b v="0"/>
    <n v="20"/>
    <b v="1"/>
    <s v="theater/spaces"/>
    <n v="1.8"/>
    <n v="54"/>
    <x v="1"/>
    <x v="38"/>
  </r>
  <r>
    <n v="3008"/>
    <s v="Baby It's Cold Outside: Silver Spring Stage HVAC Fund!"/>
    <s v="Help fund Silver Spring Stage's HVAC costs for the upcoming year! Don't leave us out in the cold (pun intended)!"/>
    <x v="9"/>
    <n v="3035"/>
    <x v="0"/>
    <x v="0"/>
    <s v="USD"/>
    <n v="1453352719"/>
    <x v="3008"/>
    <b v="0"/>
    <n v="26"/>
    <b v="1"/>
    <s v="theater/spaces"/>
    <n v="1.0116666666666667"/>
    <n v="116.73076923076923"/>
    <x v="1"/>
    <x v="38"/>
  </r>
  <r>
    <n v="3009"/>
    <s v="Montauk Surf Museum"/>
    <s v="The Montauk Surf Museum will present ocean science, as well as the art and history of surfing to visitors and schools in creative ways."/>
    <x v="31"/>
    <n v="29939"/>
    <x v="0"/>
    <x v="0"/>
    <s v="USD"/>
    <n v="1417012840"/>
    <x v="3009"/>
    <b v="0"/>
    <n v="128"/>
    <b v="1"/>
    <s v="theater/spaces"/>
    <n v="1.19756"/>
    <n v="233.8984375"/>
    <x v="1"/>
    <x v="38"/>
  </r>
  <r>
    <n v="3010"/>
    <s v="Put Your Money Where Your Ear Is!"/>
    <s v="STC &amp; the Sheboygan Area School District are working tirelessly to renovate our 30-year-old sound system. Help us sound better for you!"/>
    <x v="15"/>
    <n v="2370"/>
    <x v="0"/>
    <x v="0"/>
    <s v="USD"/>
    <n v="1424548719"/>
    <x v="3010"/>
    <b v="0"/>
    <n v="15"/>
    <b v="1"/>
    <s v="theater/spaces"/>
    <n v="1.58"/>
    <n v="158"/>
    <x v="1"/>
    <x v="38"/>
  </r>
  <r>
    <n v="3011"/>
    <s v="Katharsis Teatro en Navidad"/>
    <s v="Necesitamos tu ayuda para poder llevar la magia del teatro universitario al Teatro Lagrada de Madrid el 23 de diciembre :)"/>
    <x v="43"/>
    <n v="371"/>
    <x v="0"/>
    <x v="3"/>
    <s v="EUR"/>
    <n v="1450911540"/>
    <x v="3011"/>
    <b v="0"/>
    <n v="25"/>
    <b v="1"/>
    <s v="theater/spaces"/>
    <n v="1.2366666666666666"/>
    <n v="14.84"/>
    <x v="1"/>
    <x v="38"/>
  </r>
  <r>
    <n v="3012"/>
    <s v="Up-lifting Up-Fit!"/>
    <s v="Spring Theatre has recently found a new home in the heart of Winston Salem. We need your help for an up-lifting up-fit!"/>
    <x v="23"/>
    <n v="4685"/>
    <x v="0"/>
    <x v="0"/>
    <s v="USD"/>
    <n v="1423587130"/>
    <x v="3012"/>
    <b v="0"/>
    <n v="55"/>
    <b v="1"/>
    <s v="theater/spaces"/>
    <n v="1.1712499999999999"/>
    <n v="85.181818181818187"/>
    <x v="1"/>
    <x v="38"/>
  </r>
  <r>
    <n v="3013"/>
    <s v="Barebones Black Box Theater in Braddock, PA"/>
    <s v="Barebones Productions is developing a new theater and performance facility in Braddock, Pa. &quot;The barebones black box&quot;"/>
    <x v="3"/>
    <n v="15696"/>
    <x v="0"/>
    <x v="0"/>
    <s v="USD"/>
    <n v="1434917049"/>
    <x v="3013"/>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x v="31"/>
    <n v="28276"/>
    <x v="0"/>
    <x v="0"/>
    <s v="USD"/>
    <n v="1415163600"/>
    <x v="3014"/>
    <b v="0"/>
    <n v="557"/>
    <b v="1"/>
    <s v="theater/spaces"/>
    <n v="1.13104"/>
    <n v="50.764811490125673"/>
    <x v="1"/>
    <x v="38"/>
  </r>
  <r>
    <n v="3015"/>
    <s v="A Sign for 34 West"/>
    <s v="We're turning an old yogurt shop into a live theater in downtown Charleston.   Please help us hang our sign!"/>
    <x v="104"/>
    <n v="3508"/>
    <x v="0"/>
    <x v="0"/>
    <s v="USD"/>
    <n v="1402459200"/>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x v="0"/>
    <n v="8722"/>
    <x v="0"/>
    <x v="0"/>
    <s v="USD"/>
    <n v="1405688952"/>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x v="29"/>
    <n v="23285"/>
    <x v="0"/>
    <x v="0"/>
    <s v="USD"/>
    <n v="1408566243"/>
    <x v="3017"/>
    <b v="0"/>
    <n v="159"/>
    <b v="1"/>
    <s v="theater/spaces"/>
    <n v="1.0584090909090909"/>
    <n v="146.44654088050314"/>
    <x v="1"/>
    <x v="38"/>
  </r>
  <r>
    <n v="3018"/>
    <s v="Why Theatre"/>
    <s v="Le projet vise la crÃ©ation dâ€™un lieu de rÃ©sidence, recherche et formation dÃ©diÃ© Ã  l'art vivant, l'image et la narration."/>
    <x v="285"/>
    <n v="4230"/>
    <x v="0"/>
    <x v="6"/>
    <s v="EUR"/>
    <n v="1437429600"/>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x v="36"/>
    <n v="18185"/>
    <x v="0"/>
    <x v="0"/>
    <s v="USD"/>
    <n v="1401159600"/>
    <x v="3019"/>
    <b v="0"/>
    <n v="226"/>
    <b v="1"/>
    <s v="theater/spaces"/>
    <n v="1.2123333333333333"/>
    <n v="80.464601769911511"/>
    <x v="1"/>
    <x v="38"/>
  </r>
  <r>
    <n v="3020"/>
    <s v="Prime Stage Theater Studio Upgrades!"/>
    <s v="Any donation--big or small--will help us upgrade our studio/rehearsal space into a black box theater and offer even more programs."/>
    <x v="39"/>
    <n v="7040"/>
    <x v="0"/>
    <x v="0"/>
    <s v="USD"/>
    <n v="1439583533"/>
    <x v="3020"/>
    <b v="0"/>
    <n v="30"/>
    <b v="1"/>
    <s v="theater/spaces"/>
    <n v="1.0057142857142858"/>
    <n v="234.66666666666666"/>
    <x v="1"/>
    <x v="38"/>
  </r>
  <r>
    <n v="3021"/>
    <s v="BEEP! BEEP! 2ND STORY IS ON THE MOVE!"/>
    <s v="At the end of October 2016, 2nd Story will be moving from its current office space to a storefront space in Albany Park, Chicago, IL."/>
    <x v="37"/>
    <n v="5221"/>
    <x v="0"/>
    <x v="0"/>
    <s v="USD"/>
    <n v="1479794340"/>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x v="3"/>
    <n v="10088"/>
    <x v="0"/>
    <x v="0"/>
    <s v="USD"/>
    <n v="1472338409"/>
    <x v="3022"/>
    <b v="0"/>
    <n v="62"/>
    <b v="1"/>
    <s v="theater/spaces"/>
    <n v="1.0087999999999999"/>
    <n v="162.70967741935485"/>
    <x v="1"/>
    <x v="38"/>
  </r>
  <r>
    <n v="3023"/>
    <s v="The Night Watch"/>
    <s v="Antonia Goddard Productions in association with Jethro Compton Productions presents THE NIGHT WATCH, an exciting new historical drama."/>
    <x v="176"/>
    <n v="721"/>
    <x v="0"/>
    <x v="1"/>
    <s v="GBP"/>
    <n v="1434039186"/>
    <x v="3023"/>
    <b v="0"/>
    <n v="6"/>
    <b v="1"/>
    <s v="theater/spaces"/>
    <n v="1.03"/>
    <n v="120.16666666666667"/>
    <x v="1"/>
    <x v="38"/>
  </r>
  <r>
    <n v="3024"/>
    <s v="Build a New Home for Improv Comedy in Pittsburgh"/>
    <s v="Steel City Improv Theater has found a new space in the Shadyside neighborhood of Pittsburgh and we're raising $5000 to build it!"/>
    <x v="10"/>
    <n v="12321"/>
    <x v="0"/>
    <x v="0"/>
    <s v="USD"/>
    <n v="1349567475"/>
    <x v="3024"/>
    <b v="0"/>
    <n v="182"/>
    <b v="1"/>
    <s v="theater/spaces"/>
    <n v="2.4641999999999999"/>
    <n v="67.697802197802204"/>
    <x v="1"/>
    <x v="38"/>
  </r>
  <r>
    <n v="3025"/>
    <s v="The Other Room â€“ Cardiffâ€™s First Pub Theatre"/>
    <s v="Be part of building Cardiff's first pub theatre, located right in the city centre. Launching January 2015."/>
    <x v="30"/>
    <n v="7555"/>
    <x v="0"/>
    <x v="1"/>
    <s v="GBP"/>
    <n v="1401465600"/>
    <x v="3025"/>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x v="42"/>
    <n v="1290"/>
    <x v="0"/>
    <x v="1"/>
    <s v="GBP"/>
    <n v="1488538892"/>
    <x v="3026"/>
    <b v="0"/>
    <n v="25"/>
    <b v="1"/>
    <s v="theater/spaces"/>
    <n v="1.4333333333333333"/>
    <n v="51.6"/>
    <x v="1"/>
    <x v="38"/>
  </r>
  <r>
    <n v="3027"/>
    <s v="Help ReNew the Rainbow Stage (&amp; office) for Future Stars"/>
    <s v="Wavy says let's LIGHT UP THE RAINBOW STAGE and as our stretch reward we'll throw all of us a PARTY!"/>
    <x v="79"/>
    <n v="52576"/>
    <x v="0"/>
    <x v="0"/>
    <s v="USD"/>
    <n v="1426866851"/>
    <x v="3027"/>
    <b v="0"/>
    <n v="320"/>
    <b v="1"/>
    <s v="theater/spaces"/>
    <n v="1.3144"/>
    <n v="164.3"/>
    <x v="1"/>
    <x v="38"/>
  </r>
  <r>
    <n v="3028"/>
    <s v="A Home for Vegas Theatre Hub"/>
    <s v="We have a space! Help us fill it with a stage, chairs, gear and audiences' laughter!"/>
    <x v="10"/>
    <n v="8401"/>
    <x v="0"/>
    <x v="0"/>
    <s v="USD"/>
    <n v="1471242025"/>
    <x v="3028"/>
    <b v="0"/>
    <n v="99"/>
    <b v="1"/>
    <s v="theater/spaces"/>
    <n v="1.6801999999999999"/>
    <n v="84.858585858585855"/>
    <x v="1"/>
    <x v="38"/>
  </r>
  <r>
    <n v="3029"/>
    <s v="Ground Floor Theatre"/>
    <s v="We're building a new theatre venue in Austin! Austin is growing, but we are losing space for artists- help us keep local theatre alive!"/>
    <x v="11"/>
    <n v="32903"/>
    <x v="0"/>
    <x v="0"/>
    <s v="USD"/>
    <n v="1416285300"/>
    <x v="3029"/>
    <b v="0"/>
    <n v="348"/>
    <b v="1"/>
    <s v="theater/spaces"/>
    <n v="1.0967666666666667"/>
    <n v="94.548850574712645"/>
    <x v="1"/>
    <x v="38"/>
  </r>
  <r>
    <n v="3030"/>
    <s v="Guilford Center Stage Lights Up"/>
    <s v="Guilford Center Stage is a new project bringing theater to our 1896 Grange; we need to purchase simple theater lighting for our stage."/>
    <x v="257"/>
    <n v="1867"/>
    <x v="0"/>
    <x v="0"/>
    <s v="USD"/>
    <n v="1442426171"/>
    <x v="3030"/>
    <b v="0"/>
    <n v="41"/>
    <b v="1"/>
    <s v="theater/spaces"/>
    <n v="1.0668571428571429"/>
    <n v="45.536585365853661"/>
    <x v="1"/>
    <x v="38"/>
  </r>
  <r>
    <n v="3031"/>
    <s v="Blue Thyme Nights"/>
    <s v="Blue Thyme Nights is the production of Am I Blue by Beth Henley &amp; Thymus Vulgaris by Lanford  Wilson._x000a__x000a_Artwork by Charlotte Ager"/>
    <x v="15"/>
    <n v="1500"/>
    <x v="0"/>
    <x v="0"/>
    <s v="USD"/>
    <n v="1476479447"/>
    <x v="3031"/>
    <b v="0"/>
    <n v="29"/>
    <b v="1"/>
    <s v="theater/spaces"/>
    <n v="1"/>
    <n v="51.724137931034484"/>
    <x v="1"/>
    <x v="38"/>
  </r>
  <r>
    <n v="3032"/>
    <s v="Silent Valley : A Haunting"/>
    <s v="One night only, not-for-profit, neighborhood haunted attraction that will scare your mask off! Coming this Halloween."/>
    <x v="28"/>
    <n v="1272"/>
    <x v="0"/>
    <x v="0"/>
    <s v="USD"/>
    <n v="1441933459"/>
    <x v="3032"/>
    <b v="0"/>
    <n v="25"/>
    <b v="1"/>
    <s v="theater/spaces"/>
    <n v="1.272"/>
    <n v="50.88"/>
    <x v="1"/>
    <x v="38"/>
  </r>
  <r>
    <n v="3033"/>
    <s v="Stagelights Studio by Pam Kinter, Greensboro"/>
    <s v="Finally Stagelights will have a space of our very own!  Be a part of this exciting new adventure in Greensboro!!"/>
    <x v="9"/>
    <n v="4396"/>
    <x v="0"/>
    <x v="0"/>
    <s v="USD"/>
    <n v="1471487925"/>
    <x v="3033"/>
    <b v="0"/>
    <n v="23"/>
    <b v="1"/>
    <s v="theater/spaces"/>
    <n v="1.4653333333333334"/>
    <n v="191.13043478260869"/>
    <x v="1"/>
    <x v="38"/>
  </r>
  <r>
    <n v="3034"/>
    <s v="Save Our Butts The Seat-quel"/>
    <s v="Pretty please with popcorn on top!Help!!_x000a__x000a_Our family owned &amp; operated Theatre in Fairfax VA is looking to get help upgrading our seats."/>
    <x v="57"/>
    <n v="112536"/>
    <x v="0"/>
    <x v="0"/>
    <s v="USD"/>
    <n v="1477972740"/>
    <x v="3034"/>
    <b v="0"/>
    <n v="1260"/>
    <b v="1"/>
    <s v="theater/spaces"/>
    <n v="1.1253599999999999"/>
    <n v="89.314285714285717"/>
    <x v="1"/>
    <x v="38"/>
  </r>
  <r>
    <n v="3035"/>
    <s v="The Coalition Theater"/>
    <s v="Help create a permanent home for live comedy shows and classes in Downtown RVA."/>
    <x v="31"/>
    <n v="27196.71"/>
    <x v="0"/>
    <x v="0"/>
    <s v="USD"/>
    <n v="1367674009"/>
    <x v="3035"/>
    <b v="0"/>
    <n v="307"/>
    <b v="1"/>
    <s v="theater/spaces"/>
    <n v="1.0878684000000001"/>
    <n v="88.588631921824103"/>
    <x v="1"/>
    <x v="38"/>
  </r>
  <r>
    <n v="3036"/>
    <s v="Save the Studio!"/>
    <s v="Help Synetic Theater create a new Studio to produce amazing  shows in the 2013/14 season and train awesome artists of all ages!"/>
    <x v="31"/>
    <n v="31683"/>
    <x v="0"/>
    <x v="0"/>
    <s v="USD"/>
    <n v="1376654340"/>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x v="3037"/>
    <b v="0"/>
    <n v="32"/>
    <b v="1"/>
    <s v="theater/spaces"/>
    <n v="2.1320000000000001"/>
    <n v="33.3125"/>
    <x v="1"/>
    <x v="38"/>
  </r>
  <r>
    <n v="3038"/>
    <s v="Overtime Theater Spruce Up"/>
    <s v="Our little theater needs some love. We took over a lab and need to make our space look more inviting and well, like a theater!"/>
    <x v="28"/>
    <n v="1005"/>
    <x v="0"/>
    <x v="0"/>
    <s v="USD"/>
    <n v="1457071397"/>
    <x v="3038"/>
    <b v="0"/>
    <n v="27"/>
    <b v="1"/>
    <s v="theater/spaces"/>
    <n v="1.0049999999999999"/>
    <n v="37.222222222222221"/>
    <x v="1"/>
    <x v="38"/>
  </r>
  <r>
    <n v="3039"/>
    <s v="Shelter the Schmee"/>
    <s v="After 22 yrs downstairs we are &quot;getting out of  our parents basement&quot; and building a new 50 seat theater in a new location."/>
    <x v="22"/>
    <n v="21742.78"/>
    <x v="0"/>
    <x v="0"/>
    <s v="USD"/>
    <n v="1388303940"/>
    <x v="3039"/>
    <b v="0"/>
    <n v="236"/>
    <b v="1"/>
    <s v="theater/spaces"/>
    <n v="1.0871389999999999"/>
    <n v="92.130423728813554"/>
    <x v="1"/>
    <x v="38"/>
  </r>
  <r>
    <n v="3040"/>
    <s v="Jayhawk Makeover"/>
    <s v="48 hours of deck screws, dry wall, hard hats and needed renovation to help the Jayhawk rise from the ashes."/>
    <x v="9"/>
    <n v="3225"/>
    <x v="0"/>
    <x v="0"/>
    <s v="USD"/>
    <n v="1435359600"/>
    <x v="3040"/>
    <b v="0"/>
    <n v="42"/>
    <b v="1"/>
    <s v="theater/spaces"/>
    <n v="1.075"/>
    <n v="76.785714285714292"/>
    <x v="1"/>
    <x v="38"/>
  </r>
  <r>
    <n v="3041"/>
    <s v="Lend a Hand in Our Home"/>
    <s v="Privet! Hello! Bon Jour! We are the Arlekin Players Theatre and we need a home."/>
    <x v="386"/>
    <n v="9170"/>
    <x v="0"/>
    <x v="0"/>
    <s v="USD"/>
    <n v="1453323048"/>
    <x v="3041"/>
    <b v="0"/>
    <n v="95"/>
    <b v="1"/>
    <s v="theater/spaces"/>
    <n v="1.1048192771084338"/>
    <n v="96.526315789473685"/>
    <x v="1"/>
    <x v="38"/>
  </r>
  <r>
    <n v="3042"/>
    <s v="HOPE MILL THEATRE - CHAIR FUND"/>
    <s v="Hope Mill Theatre is a brand new Fringe Theatre in the heart of Manchester city - bringing a diverse programme of entertainment!"/>
    <x v="15"/>
    <n v="1920"/>
    <x v="0"/>
    <x v="1"/>
    <s v="GBP"/>
    <n v="1444149047"/>
    <x v="3042"/>
    <b v="0"/>
    <n v="37"/>
    <b v="1"/>
    <s v="theater/spaces"/>
    <n v="1.28"/>
    <n v="51.891891891891895"/>
    <x v="1"/>
    <x v="38"/>
  </r>
  <r>
    <n v="3043"/>
    <s v="Like This Post (The Post at 750)"/>
    <s v="Introducing The Post at 750! Join us in the creation of Vancouver's most exciting new cultural space in the heart of downtown."/>
    <x v="36"/>
    <n v="16501"/>
    <x v="0"/>
    <x v="5"/>
    <s v="CAD"/>
    <n v="1429152600"/>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x v="14"/>
    <n v="13121"/>
    <x v="0"/>
    <x v="0"/>
    <s v="USD"/>
    <n v="1454433998"/>
    <x v="3044"/>
    <b v="0"/>
    <n v="156"/>
    <b v="1"/>
    <s v="theater/spaces"/>
    <n v="1.0934166666666667"/>
    <n v="84.108974358974365"/>
    <x v="1"/>
    <x v="38"/>
  </r>
  <r>
    <n v="3045"/>
    <s v="Colorado ACTS Black Box Painting"/>
    <s v="Walmart decided they wanted our space, so we had to move to a new theater. Help us make it an awesome space by painting it all black!"/>
    <x v="23"/>
    <n v="5308.26"/>
    <x v="0"/>
    <x v="0"/>
    <s v="USD"/>
    <n v="1408679055"/>
    <x v="304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x v="278"/>
    <n v="15077"/>
    <x v="0"/>
    <x v="0"/>
    <s v="USD"/>
    <n v="1410324720"/>
    <x v="3046"/>
    <b v="0"/>
    <n v="58"/>
    <b v="1"/>
    <s v="theater/spaces"/>
    <n v="1.9084810126582279"/>
    <n v="259.94827586206895"/>
    <x v="1"/>
    <x v="38"/>
  </r>
  <r>
    <n v="3047"/>
    <s v="Acting V Senior Showcase"/>
    <s v="Hi! We're the Graduating Seniors Acting V Seniors at Temple University! Welcome to our Kick starter Page!"/>
    <x v="2"/>
    <n v="745"/>
    <x v="0"/>
    <x v="0"/>
    <s v="USD"/>
    <n v="1461762960"/>
    <x v="3047"/>
    <b v="0"/>
    <n v="20"/>
    <b v="1"/>
    <s v="theater/spaces"/>
    <n v="1.49"/>
    <n v="37.25"/>
    <x v="1"/>
    <x v="38"/>
  </r>
  <r>
    <n v="3048"/>
    <s v="December Match Campaign"/>
    <s v="By matching donations up to $5000, Jack Kesler and Maurice Richards have challenged YOU to help Urbanite outfit their brand new space."/>
    <x v="10"/>
    <n v="8320"/>
    <x v="0"/>
    <x v="0"/>
    <s v="USD"/>
    <n v="1420060920"/>
    <x v="3048"/>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x v="192"/>
    <n v="4000"/>
    <x v="0"/>
    <x v="0"/>
    <s v="USD"/>
    <n v="1434241255"/>
    <x v="3049"/>
    <b v="0"/>
    <n v="54"/>
    <b v="1"/>
    <s v="theater/spaces"/>
    <n v="1.0666666666666667"/>
    <n v="74.074074074074076"/>
    <x v="1"/>
    <x v="38"/>
  </r>
  <r>
    <n v="3050"/>
    <s v="The Black Pearl Consuite at CoreCon VIII: On Ancient Seas"/>
    <s v="Help fund The Black Pearl Consuite at CoreCon VIII: On Ancient Seas!"/>
    <x v="20"/>
    <n v="636"/>
    <x v="0"/>
    <x v="0"/>
    <s v="USD"/>
    <n v="1462420960"/>
    <x v="3050"/>
    <b v="0"/>
    <n v="9"/>
    <b v="1"/>
    <s v="theater/spaces"/>
    <n v="1.06"/>
    <n v="70.666666666666671"/>
    <x v="1"/>
    <x v="38"/>
  </r>
  <r>
    <n v="3051"/>
    <s v="Jon Udry's ABC Tour"/>
    <s v="The ABC tour: 26 comedy-juggling shows in 26 different venues - chosen by YOU - each beginning with a different letter of the alphabet."/>
    <x v="8"/>
    <n v="827"/>
    <x v="2"/>
    <x v="1"/>
    <s v="GBP"/>
    <n v="1486547945"/>
    <x v="3051"/>
    <b v="1"/>
    <n v="35"/>
    <b v="0"/>
    <s v="theater/spaces"/>
    <n v="0.23628571428571429"/>
    <n v="23.62857142857143"/>
    <x v="1"/>
    <x v="38"/>
  </r>
  <r>
    <n v="3052"/>
    <s v="Funding for a new theater facility in Walker Minnesota"/>
    <s v="To let the arts continue in Walker Minnesota We need a performing arts space and art gallery"/>
    <x v="63"/>
    <n v="75"/>
    <x v="2"/>
    <x v="0"/>
    <s v="USD"/>
    <n v="1432828740"/>
    <x v="3052"/>
    <b v="0"/>
    <n v="2"/>
    <b v="0"/>
    <s v="theater/spaces"/>
    <n v="1.5E-3"/>
    <n v="37.5"/>
    <x v="1"/>
    <x v="38"/>
  </r>
  <r>
    <n v="3053"/>
    <s v="Showroom"/>
    <s v="Showroom is a multi-disciplinary space providing unorthodox concerts, events &amp; a platform creatives can express their creative vision"/>
    <x v="3"/>
    <n v="40"/>
    <x v="2"/>
    <x v="0"/>
    <s v="USD"/>
    <n v="1412222340"/>
    <x v="30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x v="43"/>
    <n v="0"/>
    <x v="2"/>
    <x v="0"/>
    <s v="USD"/>
    <n v="1425258240"/>
    <x v="3054"/>
    <b v="0"/>
    <n v="0"/>
    <b v="0"/>
    <s v="theater/spaces"/>
    <n v="0"/>
    <e v="#DIV/0!"/>
    <x v="1"/>
    <x v="38"/>
  </r>
  <r>
    <n v="3055"/>
    <s v="Bungers surfing Museum"/>
    <s v="I have been in the Surfing business since 1962 have a collection of surfing memorabilia I would like to open a surfing museum"/>
    <x v="22"/>
    <n v="1"/>
    <x v="2"/>
    <x v="0"/>
    <s v="USD"/>
    <n v="1420844390"/>
    <x v="3055"/>
    <b v="0"/>
    <n v="1"/>
    <b v="0"/>
    <s v="theater/spaces"/>
    <n v="5.0000000000000002E-5"/>
    <n v="1"/>
    <x v="1"/>
    <x v="38"/>
  </r>
  <r>
    <n v="3056"/>
    <s v="Palace Flophouse Theater"/>
    <s v="Looking to establish a communal space for art shows, bands, farmer's markets, environmental education, and traditional skills."/>
    <x v="31"/>
    <n v="0"/>
    <x v="2"/>
    <x v="0"/>
    <s v="USD"/>
    <n v="1412003784"/>
    <x v="3056"/>
    <b v="0"/>
    <n v="0"/>
    <b v="0"/>
    <s v="theater/spaces"/>
    <n v="0"/>
    <e v="#DIV/0!"/>
    <x v="1"/>
    <x v="38"/>
  </r>
  <r>
    <n v="3057"/>
    <s v="1 World Educational Theme Parks"/>
    <s v="A series of 6 educational theme parks. This project is to fund the plans and 3D designs required to build the first park."/>
    <x v="63"/>
    <n v="0"/>
    <x v="2"/>
    <x v="1"/>
    <s v="GBP"/>
    <n v="1459694211"/>
    <x v="3057"/>
    <b v="0"/>
    <n v="0"/>
    <b v="0"/>
    <s v="theater/spaces"/>
    <n v="0"/>
    <e v="#DIV/0!"/>
    <x v="1"/>
    <x v="38"/>
  </r>
  <r>
    <n v="3058"/>
    <s v="OPEN THE OLD &quot;RIGON&quot; THEATER"/>
    <s v="Restoration of a theatre to make an educational center for youngs and a place to socialize for everybody through the power of art."/>
    <x v="102"/>
    <n v="3"/>
    <x v="2"/>
    <x v="13"/>
    <s v="EUR"/>
    <n v="1463734740"/>
    <x v="3058"/>
    <b v="0"/>
    <n v="3"/>
    <b v="0"/>
    <s v="theater/spaces"/>
    <n v="1.6666666666666666E-4"/>
    <n v="1"/>
    <x v="1"/>
    <x v="38"/>
  </r>
  <r>
    <n v="3059"/>
    <s v="Let There Be Light! (and you get to name a ghost too!)"/>
    <s v="We, as a theatre, are 50 years old and our lights and building are even older so we are looking to update and revamp our lights."/>
    <x v="36"/>
    <n v="451"/>
    <x v="2"/>
    <x v="0"/>
    <s v="USD"/>
    <n v="1407536846"/>
    <x v="3059"/>
    <b v="0"/>
    <n v="11"/>
    <b v="0"/>
    <s v="theater/spaces"/>
    <n v="3.0066666666666665E-2"/>
    <n v="41"/>
    <x v="1"/>
    <x v="38"/>
  </r>
  <r>
    <n v="3060"/>
    <s v="Save the Roxy Theatre in Bremerton WA"/>
    <s v="Save the historic Roxy theatre in Bremerton WA from being repurposed as office space."/>
    <x v="135"/>
    <n v="335"/>
    <x v="2"/>
    <x v="0"/>
    <s v="USD"/>
    <n v="1443422134"/>
    <x v="3060"/>
    <b v="0"/>
    <n v="6"/>
    <b v="0"/>
    <s v="theater/spaces"/>
    <n v="1.5227272727272728E-3"/>
    <n v="55.833333333333336"/>
    <x v="1"/>
    <x v="38"/>
  </r>
  <r>
    <n v="3061"/>
    <s v="Help Save Parkway Cinemas!"/>
    <s v="Save a historic Local theater."/>
    <x v="80"/>
    <n v="0"/>
    <x v="2"/>
    <x v="0"/>
    <s v="USD"/>
    <n v="1407955748"/>
    <x v="3061"/>
    <b v="0"/>
    <n v="0"/>
    <b v="0"/>
    <s v="theater/spaces"/>
    <n v="0"/>
    <e v="#DIV/0!"/>
    <x v="1"/>
    <x v="38"/>
  </r>
  <r>
    <n v="3062"/>
    <s v="The Comedy Catch Relocation to the Choo Choo"/>
    <s v="In our 30th year we are relocating to the world famous Choo Choo on The South Side. We will be remodeling the old Station House."/>
    <x v="3"/>
    <n v="6684"/>
    <x v="2"/>
    <x v="0"/>
    <s v="USD"/>
    <n v="1443636000"/>
    <x v="3062"/>
    <b v="0"/>
    <n v="67"/>
    <b v="0"/>
    <s v="theater/spaces"/>
    <n v="0.66839999999999999"/>
    <n v="99.761194029850742"/>
    <x v="1"/>
    <x v="38"/>
  </r>
  <r>
    <n v="3063"/>
    <s v="Spec Haus"/>
    <s v="Members of the local Miami music scene are putting together a venue/creative space in Kendall!"/>
    <x v="9"/>
    <n v="587"/>
    <x v="2"/>
    <x v="0"/>
    <s v="USD"/>
    <n v="1477174138"/>
    <x v="3063"/>
    <b v="0"/>
    <n v="23"/>
    <b v="0"/>
    <s v="theater/spaces"/>
    <n v="0.19566666666666666"/>
    <n v="25.521739130434781"/>
    <x v="1"/>
    <x v="38"/>
  </r>
  <r>
    <n v="3064"/>
    <s v="Kickstart the Crossroads Community"/>
    <s v="An epicenter for connection, creation and expression of the community."/>
    <x v="96"/>
    <n v="8471"/>
    <x v="2"/>
    <x v="0"/>
    <s v="USD"/>
    <n v="1448175540"/>
    <x v="3064"/>
    <b v="0"/>
    <n v="72"/>
    <b v="0"/>
    <s v="theater/spaces"/>
    <n v="0.11294666666666667"/>
    <n v="117.65277777777777"/>
    <x v="1"/>
    <x v="38"/>
  </r>
  <r>
    <n v="3065"/>
    <s v="The Castle Project"/>
    <s v="A castle themed events center with large and small spaces to support a variety of arts i.e. performing, visual, music, theater, dance"/>
    <x v="31"/>
    <n v="10"/>
    <x v="2"/>
    <x v="0"/>
    <s v="USD"/>
    <n v="1406683172"/>
    <x v="3065"/>
    <b v="0"/>
    <n v="2"/>
    <b v="0"/>
    <s v="theater/spaces"/>
    <n v="4.0000000000000002E-4"/>
    <n v="5"/>
    <x v="1"/>
    <x v="38"/>
  </r>
  <r>
    <n v="3066"/>
    <s v="Gold Coast Wake Park"/>
    <s v="Our mission is to offer an innovative family watersports attraction that is fun, safe, economical and a leader in its field."/>
    <x v="90"/>
    <n v="41950"/>
    <x v="2"/>
    <x v="2"/>
    <s v="AUD"/>
    <n v="1468128537"/>
    <x v="3066"/>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x v="6"/>
    <n v="200"/>
    <x v="2"/>
    <x v="4"/>
    <s v="NZD"/>
    <n v="1441837879"/>
    <x v="3067"/>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x v="65"/>
    <n v="175"/>
    <x v="2"/>
    <x v="0"/>
    <s v="USD"/>
    <n v="1445013352"/>
    <x v="3068"/>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x v="28"/>
    <n v="141"/>
    <x v="2"/>
    <x v="0"/>
    <s v="USD"/>
    <n v="1418587234"/>
    <x v="3069"/>
    <b v="0"/>
    <n v="7"/>
    <b v="0"/>
    <s v="theater/spaces"/>
    <n v="0.14099999999999999"/>
    <n v="20.142857142857142"/>
    <x v="1"/>
    <x v="38"/>
  </r>
  <r>
    <n v="3070"/>
    <s v="Purpose Built Liverpool Comedy Club, Restaurant &amp; Bar"/>
    <s v="Liverpool's 1st purpose built 7 night a week comedy club, bar &amp; restaurant with live music &amp; much more"/>
    <x v="3"/>
    <n v="334"/>
    <x v="2"/>
    <x v="1"/>
    <s v="GBP"/>
    <n v="1481132169"/>
    <x v="3070"/>
    <b v="0"/>
    <n v="16"/>
    <b v="0"/>
    <s v="theater/spaces"/>
    <n v="3.3399999999999999E-2"/>
    <n v="20.875"/>
    <x v="1"/>
    <x v="38"/>
  </r>
  <r>
    <n v="3071"/>
    <s v="The Echo Theatre 2015"/>
    <s v="Anyone can create. They just need a place and an opportunity. The Echo Theatre (Provo) provides that opportunity."/>
    <x v="14"/>
    <n v="7173"/>
    <x v="2"/>
    <x v="0"/>
    <s v="USD"/>
    <n v="1429595940"/>
    <x v="3071"/>
    <b v="0"/>
    <n v="117"/>
    <b v="0"/>
    <s v="theater/spaces"/>
    <n v="0.59775"/>
    <n v="61.307692307692307"/>
    <x v="1"/>
    <x v="38"/>
  </r>
  <r>
    <n v="3072"/>
    <s v="Crosswalk Theatre - Starting Capital"/>
    <s v="Crosswalk Theatre Company - Network Directory promotes all stage talent. Increasing your odds to connect to the right hiring person."/>
    <x v="14"/>
    <n v="2"/>
    <x v="2"/>
    <x v="0"/>
    <s v="USD"/>
    <n v="1477791960"/>
    <x v="3072"/>
    <b v="0"/>
    <n v="2"/>
    <b v="0"/>
    <s v="theater/spaces"/>
    <n v="1.6666666666666666E-4"/>
    <n v="1"/>
    <x v="1"/>
    <x v="38"/>
  </r>
  <r>
    <n v="3073"/>
    <s v="Performing and Visual Arts Center, Rochester, NY"/>
    <s v="Conversion of a long dormant synagogue into a Performing and Visual Arts Center, revitalizing Rochester's inner city."/>
    <x v="387"/>
    <n v="645"/>
    <x v="2"/>
    <x v="0"/>
    <s v="USD"/>
    <n v="1434309540"/>
    <x v="3073"/>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x v="31"/>
    <n v="22"/>
    <x v="2"/>
    <x v="6"/>
    <s v="EUR"/>
    <n v="1457617359"/>
    <x v="3074"/>
    <b v="0"/>
    <n v="3"/>
    <b v="0"/>
    <s v="theater/spaces"/>
    <n v="8.8000000000000003E-4"/>
    <n v="7.333333333333333"/>
    <x v="1"/>
    <x v="38"/>
  </r>
  <r>
    <n v="3075"/>
    <s v="The Little MAGIC Theatre"/>
    <s v="Magic Morgan &amp; Liliana are raising funds to expand their famed traveling magic show to a theater of magic."/>
    <x v="36"/>
    <n v="1296"/>
    <x v="2"/>
    <x v="0"/>
    <s v="USD"/>
    <n v="1471573640"/>
    <x v="3075"/>
    <b v="0"/>
    <n v="20"/>
    <b v="0"/>
    <s v="theater/spaces"/>
    <n v="8.6400000000000005E-2"/>
    <n v="64.8"/>
    <x v="1"/>
    <x v="38"/>
  </r>
  <r>
    <n v="3076"/>
    <s v="10,000 Hours"/>
    <s v="Helping female comedians get in their 10,000 Hours of practice!"/>
    <x v="3"/>
    <n v="1506"/>
    <x v="2"/>
    <x v="0"/>
    <s v="USD"/>
    <n v="1444405123"/>
    <x v="3076"/>
    <b v="0"/>
    <n v="50"/>
    <b v="0"/>
    <s v="theater/spaces"/>
    <n v="0.15060000000000001"/>
    <n v="30.12"/>
    <x v="1"/>
    <x v="38"/>
  </r>
  <r>
    <n v="3077"/>
    <s v="Brothers in Arms Building Better Lives Workshop For Men"/>
    <s v="I've created a live workshop for men who cannot afford it, giving them an opportunity to have healing, peace &amp; love in their lives."/>
    <x v="29"/>
    <n v="105"/>
    <x v="2"/>
    <x v="5"/>
    <s v="CAD"/>
    <n v="1488495478"/>
    <x v="3077"/>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x v="127"/>
    <n v="71"/>
    <x v="2"/>
    <x v="0"/>
    <s v="USD"/>
    <n v="1424920795"/>
    <x v="3078"/>
    <b v="0"/>
    <n v="3"/>
    <b v="0"/>
    <s v="theater/spaces"/>
    <n v="1.1833333333333333E-3"/>
    <n v="23.666666666666668"/>
    <x v="1"/>
    <x v="38"/>
  </r>
  <r>
    <n v="3079"/>
    <s v="Join us in creating a new Hell on Earth!"/>
    <s v="We desire to purchase a portion of Hell, in Michigan just outside of Detroit, to create a world-class performance art space.  Join us."/>
    <x v="388"/>
    <n v="11226"/>
    <x v="2"/>
    <x v="0"/>
    <s v="USD"/>
    <n v="1427040435"/>
    <x v="3079"/>
    <b v="0"/>
    <n v="27"/>
    <b v="0"/>
    <s v="theater/spaces"/>
    <n v="8.4173998587352451E-3"/>
    <n v="415.77777777777777"/>
    <x v="1"/>
    <x v="38"/>
  </r>
  <r>
    <n v="3080"/>
    <s v="Global Community Theater One."/>
    <s v="Sustainable, fire-proof, carbon-negative, and all-season recreation of the Globe Theater made famous by Shakespeare, with gardens."/>
    <x v="71"/>
    <n v="376"/>
    <x v="2"/>
    <x v="0"/>
    <s v="USD"/>
    <n v="1419644444"/>
    <x v="3080"/>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x v="80"/>
    <n v="2103"/>
    <x v="2"/>
    <x v="0"/>
    <s v="USD"/>
    <n v="1442722891"/>
    <x v="3081"/>
    <b v="0"/>
    <n v="5"/>
    <b v="0"/>
    <s v="theater/spaces"/>
    <n v="2.1029999999999998E-3"/>
    <n v="420.6"/>
    <x v="1"/>
    <x v="38"/>
  </r>
  <r>
    <n v="3082"/>
    <s v="Magical Workshop, Magic/Hobby Store"/>
    <s v="Help expand the time of everyones favorite magic store!  It currently limited to 3 days a week. If not for you, then the children!"/>
    <x v="7"/>
    <n v="0"/>
    <x v="2"/>
    <x v="0"/>
    <s v="USD"/>
    <n v="1447628946"/>
    <x v="3082"/>
    <b v="0"/>
    <n v="0"/>
    <b v="0"/>
    <s v="theater/spaces"/>
    <n v="0"/>
    <e v="#DIV/0!"/>
    <x v="1"/>
    <x v="38"/>
  </r>
  <r>
    <n v="3083"/>
    <s v="Crystal City Haunted Undergound"/>
    <s v="Crystal City Underground is a New &amp; Unique_x000a_indoor recreational facility, using an old silica sand mine,_x000a_we are the Haunted Maze"/>
    <x v="22"/>
    <n v="56"/>
    <x v="2"/>
    <x v="0"/>
    <s v="USD"/>
    <n v="1409547600"/>
    <x v="3083"/>
    <b v="0"/>
    <n v="3"/>
    <b v="0"/>
    <s v="theater/spaces"/>
    <n v="2.8E-3"/>
    <n v="18.666666666666668"/>
    <x v="1"/>
    <x v="38"/>
  </r>
  <r>
    <n v="3084"/>
    <s v="URGENT: Help Us Replace Our Ramp!"/>
    <s v="18-yr-old handicap-access ramp collapsed, must replace. Help fund &amp; ensure everyone access to our 35-seat non-profit community theater!"/>
    <x v="389"/>
    <n v="470"/>
    <x v="2"/>
    <x v="0"/>
    <s v="USD"/>
    <n v="1430851680"/>
    <x v="3084"/>
    <b v="0"/>
    <n v="6"/>
    <b v="0"/>
    <s v="theater/spaces"/>
    <n v="0.11579206701157921"/>
    <n v="78.333333333333329"/>
    <x v="1"/>
    <x v="38"/>
  </r>
  <r>
    <n v="3085"/>
    <s v="Paper Tank Theater Music Madness Party"/>
    <s v="Get behind a new music venue in our city by helping with equipment! We're pre-selling tickets to our party and offering other perks."/>
    <x v="31"/>
    <n v="610"/>
    <x v="2"/>
    <x v="0"/>
    <s v="USD"/>
    <n v="1443561159"/>
    <x v="3085"/>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x v="22"/>
    <n v="50"/>
    <x v="2"/>
    <x v="13"/>
    <s v="EUR"/>
    <n v="1439827559"/>
    <x v="3086"/>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x v="22"/>
    <n v="125"/>
    <x v="2"/>
    <x v="0"/>
    <s v="USD"/>
    <n v="1482294990"/>
    <x v="3087"/>
    <b v="0"/>
    <n v="2"/>
    <b v="0"/>
    <s v="theater/spaces"/>
    <n v="6.2500000000000003E-3"/>
    <n v="62.5"/>
    <x v="1"/>
    <x v="38"/>
  </r>
  <r>
    <n v="3088"/>
    <s v="Destination Small Town &quot;Visitor Center&quot; To The Midwest"/>
    <s v="We believe it's time to open a visitor's center that highlights the small towns of the upper Midwest."/>
    <x v="99"/>
    <n v="126"/>
    <x v="2"/>
    <x v="0"/>
    <s v="USD"/>
    <n v="1420724460"/>
    <x v="3088"/>
    <b v="0"/>
    <n v="3"/>
    <b v="0"/>
    <s v="theater/spaces"/>
    <n v="1.9384615384615384E-3"/>
    <n v="42"/>
    <x v="1"/>
    <x v="38"/>
  </r>
  <r>
    <n v="3089"/>
    <s v="The ClubHouse: A Community-Focused Sports &amp; Culture Space"/>
    <s v="A community space in Somerville, MA to celebrate the beautiful intersection of sports and creativity."/>
    <x v="31"/>
    <n v="5854"/>
    <x v="2"/>
    <x v="0"/>
    <s v="USD"/>
    <n v="1468029540"/>
    <x v="3089"/>
    <b v="0"/>
    <n v="45"/>
    <b v="0"/>
    <s v="theater/spaces"/>
    <n v="0.23416000000000001"/>
    <n v="130.0888888888889"/>
    <x v="1"/>
    <x v="38"/>
  </r>
  <r>
    <n v="3090"/>
    <s v="Save the Stage"/>
    <s v="To create a space by restoring a historic church in Burlington, Ky where community theater, dance and music and art can be performed."/>
    <x v="390"/>
    <n v="11432"/>
    <x v="2"/>
    <x v="0"/>
    <s v="USD"/>
    <n v="1430505545"/>
    <x v="3090"/>
    <b v="0"/>
    <n v="9"/>
    <b v="0"/>
    <s v="theater/spaces"/>
    <n v="5.080888888888889E-2"/>
    <n v="1270.2222222222222"/>
    <x v="1"/>
    <x v="38"/>
  </r>
  <r>
    <n v="3091"/>
    <s v="Bustduck Theatre"/>
    <s v="Roanoke, Virginia's first long-form improv theatre company. Producing improv and scripted theatre, with a dynamic training program."/>
    <x v="10"/>
    <n v="796"/>
    <x v="2"/>
    <x v="0"/>
    <s v="USD"/>
    <n v="1471214743"/>
    <x v="3091"/>
    <b v="0"/>
    <n v="9"/>
    <b v="0"/>
    <s v="theater/spaces"/>
    <n v="0.15920000000000001"/>
    <n v="88.444444444444443"/>
    <x v="1"/>
    <x v="38"/>
  </r>
  <r>
    <n v="3092"/>
    <s v="A home for the arts on the Upper East Side/Yorkville"/>
    <s v="Our goal is to purchase a theater on the Upper East Side of Manhattan that will act as a home for four theater companies."/>
    <x v="57"/>
    <n v="1183.19"/>
    <x v="2"/>
    <x v="0"/>
    <s v="USD"/>
    <n v="1444946400"/>
    <x v="309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x v="23"/>
    <n v="910"/>
    <x v="2"/>
    <x v="5"/>
    <s v="CAD"/>
    <n v="1401595140"/>
    <x v="3093"/>
    <b v="0"/>
    <n v="17"/>
    <b v="0"/>
    <s v="theater/spaces"/>
    <n v="0.22750000000000001"/>
    <n v="53.529411764705884"/>
    <x v="1"/>
    <x v="38"/>
  </r>
  <r>
    <n v="3094"/>
    <s v="Nothing Up My Sleeves Tour: Summer 2016"/>
    <s v="This is a Kickstarter to help with the start up costs for Illusionist, Chris Lengyel's Summer 2016 Tour!"/>
    <x v="57"/>
    <n v="25"/>
    <x v="2"/>
    <x v="0"/>
    <s v="USD"/>
    <n v="1442775956"/>
    <x v="3094"/>
    <b v="0"/>
    <n v="1"/>
    <b v="0"/>
    <s v="theater/spaces"/>
    <n v="2.5000000000000001E-4"/>
    <n v="25"/>
    <x v="1"/>
    <x v="38"/>
  </r>
  <r>
    <n v="3095"/>
    <s v="The Old Howard Theatre Company"/>
    <s v="We are a small theatre company looking to provide world class theatre to the working class in the Greater New York area."/>
    <x v="391"/>
    <n v="50"/>
    <x v="2"/>
    <x v="0"/>
    <s v="USD"/>
    <n v="1470011780"/>
    <x v="3095"/>
    <b v="0"/>
    <n v="1"/>
    <b v="0"/>
    <s v="theater/spaces"/>
    <n v="3.351206434316354E-3"/>
    <n v="50"/>
    <x v="1"/>
    <x v="38"/>
  </r>
  <r>
    <n v="3096"/>
    <s v="LaPorte Institute for Dramatic and Creative Arts"/>
    <s v="To create a learning center for acting and all art types including anything that expresses the emotion of the human spirit."/>
    <x v="22"/>
    <n v="795"/>
    <x v="2"/>
    <x v="0"/>
    <s v="USD"/>
    <n v="1432151326"/>
    <x v="309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x v="3"/>
    <n v="1715"/>
    <x v="2"/>
    <x v="1"/>
    <s v="GBP"/>
    <n v="1475848800"/>
    <x v="3097"/>
    <b v="0"/>
    <n v="42"/>
    <b v="0"/>
    <s v="theater/spaces"/>
    <n v="0.17150000000000001"/>
    <n v="40.833333333333336"/>
    <x v="1"/>
    <x v="38"/>
  </r>
  <r>
    <n v="3098"/>
    <s v="The Enchanted Cottage"/>
    <s v="A magical space, full of fairytale favorites, designed to make each individual have a unique experience; children's dreams made real."/>
    <x v="392"/>
    <n v="1758"/>
    <x v="2"/>
    <x v="0"/>
    <s v="USD"/>
    <n v="1454890620"/>
    <x v="3098"/>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x v="13"/>
    <n v="278"/>
    <x v="2"/>
    <x v="0"/>
    <s v="USD"/>
    <n v="1455251591"/>
    <x v="3099"/>
    <b v="0"/>
    <n v="5"/>
    <b v="0"/>
    <s v="theater/spaces"/>
    <n v="0.13900000000000001"/>
    <n v="55.6"/>
    <x v="1"/>
    <x v="38"/>
  </r>
  <r>
    <n v="3100"/>
    <s v="Build Our Ampitheater - Build Franklin County, MO!"/>
    <s v="Friends for Change, a group of girls between the ages of 12 and 18 are building an outdoor Amphitheater as a gift to our community!"/>
    <x v="14"/>
    <n v="1827"/>
    <x v="2"/>
    <x v="0"/>
    <s v="USD"/>
    <n v="1413816975"/>
    <x v="3100"/>
    <b v="0"/>
    <n v="13"/>
    <b v="0"/>
    <s v="theater/spaces"/>
    <n v="0.15225"/>
    <n v="140.53846153846155"/>
    <x v="1"/>
    <x v="38"/>
  </r>
  <r>
    <n v="3101"/>
    <s v="Mots Ã‰crits"/>
    <s v="LabellisÃ© 14-18, Mots Ã‰crits est un projet itinÃ©rant de lectures Ã  voix haute par des amateurs, mises en espace par une comÃ©dienne."/>
    <x v="30"/>
    <n v="300"/>
    <x v="2"/>
    <x v="6"/>
    <s v="EUR"/>
    <n v="1437033360"/>
    <x v="3101"/>
    <b v="0"/>
    <n v="12"/>
    <b v="0"/>
    <s v="theater/spaces"/>
    <n v="0.12"/>
    <n v="25"/>
    <x v="1"/>
    <x v="38"/>
  </r>
  <r>
    <n v="3102"/>
    <s v="Theatre Bath Bus"/>
    <s v="Imagine being able to take a performance anywhere! Meet the Theatre Bath Bus - a magical performance space where anything is possible."/>
    <x v="194"/>
    <n v="6258"/>
    <x v="2"/>
    <x v="1"/>
    <s v="GBP"/>
    <n v="1471939818"/>
    <x v="3102"/>
    <b v="0"/>
    <n v="90"/>
    <b v="0"/>
    <s v="theater/spaces"/>
    <n v="0.391125"/>
    <n v="69.533333333333331"/>
    <x v="1"/>
    <x v="38"/>
  </r>
  <r>
    <n v="3103"/>
    <s v="Professional Venue for local artists!!"/>
    <s v="Creating a place for local artists to perform, at substantially less cost for them"/>
    <x v="393"/>
    <n v="11"/>
    <x v="2"/>
    <x v="0"/>
    <s v="USD"/>
    <n v="1434080706"/>
    <x v="3103"/>
    <b v="0"/>
    <n v="2"/>
    <b v="0"/>
    <s v="theater/spaces"/>
    <n v="2.6829268292682929E-3"/>
    <n v="5.5"/>
    <x v="1"/>
    <x v="38"/>
  </r>
  <r>
    <n v="3104"/>
    <s v="CQ EAP Performing Arts 'THE LOFT'"/>
    <s v="The Loft is CQEAP's latest studio. Located in Rockhampton's CBD we'll be running performing arts workshops for 5yrs to adults."/>
    <x v="23"/>
    <n v="1185"/>
    <x v="2"/>
    <x v="2"/>
    <s v="AUD"/>
    <n v="1422928800"/>
    <x v="3104"/>
    <b v="0"/>
    <n v="5"/>
    <b v="0"/>
    <s v="theater/spaces"/>
    <n v="0.29625000000000001"/>
    <n v="237"/>
    <x v="1"/>
    <x v="38"/>
  </r>
  <r>
    <n v="3105"/>
    <s v="Paddock School Theater Improvement"/>
    <s v="My hope is to raise $5845 and replace old stained and mismatched border curtains, cyclorama curtain, and backdrop."/>
    <x v="394"/>
    <n v="2476"/>
    <x v="2"/>
    <x v="0"/>
    <s v="USD"/>
    <n v="1413694800"/>
    <x v="3105"/>
    <b v="0"/>
    <n v="31"/>
    <b v="0"/>
    <s v="theater/spaces"/>
    <n v="0.4236099230111206"/>
    <n v="79.870967741935488"/>
    <x v="1"/>
    <x v="38"/>
  </r>
  <r>
    <n v="3106"/>
    <s v="Wild Men at the Bristol Cathedral"/>
    <s v="Help fund the exciting first collaboration between Hotel Echo and Bristol Cathedral: WILD MEN, a show commemorating those lost in WW1."/>
    <x v="28"/>
    <n v="41"/>
    <x v="2"/>
    <x v="1"/>
    <s v="GBP"/>
    <n v="1442440800"/>
    <x v="3106"/>
    <b v="0"/>
    <n v="4"/>
    <b v="0"/>
    <s v="theater/spaces"/>
    <n v="4.1000000000000002E-2"/>
    <n v="10.25"/>
    <x v="1"/>
    <x v="38"/>
  </r>
  <r>
    <n v="3107"/>
    <s v="Creating Cabaret"/>
    <s v="When opportunity knocks, we answer!  Help expand the ravishingly talented troupe into a new and exciting market and venue!"/>
    <x v="79"/>
    <n v="7905"/>
    <x v="2"/>
    <x v="0"/>
    <s v="USD"/>
    <n v="1431372751"/>
    <x v="3107"/>
    <b v="0"/>
    <n v="29"/>
    <b v="0"/>
    <s v="theater/spaces"/>
    <n v="0.197625"/>
    <n v="272.58620689655174"/>
    <x v="1"/>
    <x v="38"/>
  </r>
  <r>
    <n v="3108"/>
    <s v="Funding a home for our Children's Theater"/>
    <s v="We need a permanent home for the theater!"/>
    <x v="63"/>
    <n v="26"/>
    <x v="2"/>
    <x v="0"/>
    <s v="USD"/>
    <n v="1430234394"/>
    <x v="3108"/>
    <b v="0"/>
    <n v="2"/>
    <b v="0"/>
    <s v="theater/spaces"/>
    <n v="5.1999999999999995E-4"/>
    <n v="13"/>
    <x v="1"/>
    <x v="38"/>
  </r>
  <r>
    <n v="3109"/>
    <s v="Saving Americana: The Sidney Auto Vue Drive-In needs digital"/>
    <s v="Help us exceed our goal to convert the Sidney Auto Vue Drive-In from 35mm to digital. This will cost upwards of $75,000. Thank you!"/>
    <x v="228"/>
    <n v="6633"/>
    <x v="2"/>
    <x v="0"/>
    <s v="USD"/>
    <n v="1409194810"/>
    <x v="3109"/>
    <b v="0"/>
    <n v="114"/>
    <b v="0"/>
    <s v="theater/spaces"/>
    <n v="0.25030188679245285"/>
    <n v="58.184210526315788"/>
    <x v="1"/>
    <x v="38"/>
  </r>
  <r>
    <n v="3110"/>
    <s v="Hip Justice Catmunity Center"/>
    <s v="Cat People Unite! It's time we get a space of our own to relax, socialize and learn! Join the Catmunity!"/>
    <x v="31"/>
    <n v="10"/>
    <x v="2"/>
    <x v="0"/>
    <s v="USD"/>
    <n v="1487465119"/>
    <x v="3110"/>
    <b v="0"/>
    <n v="1"/>
    <b v="0"/>
    <s v="theater/spaces"/>
    <n v="4.0000000000000002E-4"/>
    <n v="10"/>
    <x v="1"/>
    <x v="38"/>
  </r>
  <r>
    <n v="3111"/>
    <s v="All Puppet Players Need a Home"/>
    <s v="Help All Puppet Players perform it's 2015 season in a beautiful 200 seat theater for an entire year."/>
    <x v="22"/>
    <n v="5328"/>
    <x v="2"/>
    <x v="0"/>
    <s v="USD"/>
    <n v="1412432220"/>
    <x v="3111"/>
    <b v="0"/>
    <n v="76"/>
    <b v="0"/>
    <s v="theater/spaces"/>
    <n v="0.26640000000000003"/>
    <n v="70.10526315789474"/>
    <x v="1"/>
    <x v="38"/>
  </r>
  <r>
    <n v="3112"/>
    <s v="Kids Zone start up"/>
    <s v="Children only have a short period of time to live care free, play hard, get dirty, I want to help every child in my Town play everyday."/>
    <x v="34"/>
    <n v="521"/>
    <x v="2"/>
    <x v="0"/>
    <s v="USD"/>
    <n v="1477968934"/>
    <x v="3112"/>
    <b v="0"/>
    <n v="9"/>
    <b v="0"/>
    <s v="theater/spaces"/>
    <n v="4.7363636363636365E-2"/>
    <n v="57.888888888888886"/>
    <x v="1"/>
    <x v="38"/>
  </r>
  <r>
    <n v="3113"/>
    <s v="The Shamrock Drafthouse Theater"/>
    <s v="An arts and craft beer theater showcasing local talent, locally crafted beer and providing performance and rehearsal space."/>
    <x v="395"/>
    <n v="4635"/>
    <x v="2"/>
    <x v="0"/>
    <s v="USD"/>
    <n v="1429291982"/>
    <x v="3113"/>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x v="96"/>
    <n v="0"/>
    <x v="2"/>
    <x v="0"/>
    <s v="USD"/>
    <n v="1411312250"/>
    <x v="3114"/>
    <b v="0"/>
    <n v="0"/>
    <b v="0"/>
    <s v="theater/spaces"/>
    <n v="0"/>
    <e v="#DIV/0!"/>
    <x v="1"/>
    <x v="38"/>
  </r>
  <r>
    <n v="3115"/>
    <s v="spoken word pop-up:"/>
    <s v="We are creating a mobile community devoted to the spreading and sharing of spoken word and other kinds of storytelling."/>
    <x v="3"/>
    <n v="300"/>
    <x v="2"/>
    <x v="11"/>
    <s v="SEK"/>
    <n v="1465123427"/>
    <x v="3115"/>
    <b v="0"/>
    <n v="1"/>
    <b v="0"/>
    <s v="theater/spaces"/>
    <n v="0.03"/>
    <n v="300"/>
    <x v="1"/>
    <x v="38"/>
  </r>
  <r>
    <n v="3116"/>
    <s v="CoreCon Asylum"/>
    <s v="Creating a consuite for CoreCon. A focus on the insanity of asylums and early medical practices from history."/>
    <x v="47"/>
    <n v="430"/>
    <x v="2"/>
    <x v="0"/>
    <s v="USD"/>
    <n v="1427890925"/>
    <x v="3116"/>
    <b v="0"/>
    <n v="10"/>
    <b v="0"/>
    <s v="theater/spaces"/>
    <n v="0.57333333333333336"/>
    <n v="43"/>
    <x v="1"/>
    <x v="38"/>
  </r>
  <r>
    <n v="3117"/>
    <s v="Cowes and The Sea"/>
    <s v="Performing Arts workshops, for young people aged 5 -16, exploring how the sea has shaped Cowes as a settlement."/>
    <x v="28"/>
    <n v="1"/>
    <x v="2"/>
    <x v="1"/>
    <s v="GBP"/>
    <n v="1464354720"/>
    <x v="3117"/>
    <b v="0"/>
    <n v="1"/>
    <b v="0"/>
    <s v="theater/spaces"/>
    <n v="1E-3"/>
    <n v="1"/>
    <x v="1"/>
    <x v="38"/>
  </r>
  <r>
    <n v="3118"/>
    <s v="Garden Eden, theatre, meeting, culture, music, art"/>
    <s v="a magical place for all kind of people, like a fairytaile in all colours"/>
    <x v="69"/>
    <n v="1550"/>
    <x v="2"/>
    <x v="11"/>
    <s v="SEK"/>
    <n v="1467473723"/>
    <x v="3118"/>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x v="3"/>
    <n v="5"/>
    <x v="2"/>
    <x v="0"/>
    <s v="USD"/>
    <n v="1427414732"/>
    <x v="3119"/>
    <b v="0"/>
    <n v="1"/>
    <b v="0"/>
    <s v="theater/spaces"/>
    <n v="5.0000000000000001E-4"/>
    <n v="5"/>
    <x v="1"/>
    <x v="38"/>
  </r>
  <r>
    <n v="3120"/>
    <s v="Subtropisch zwemparadijs Tropicana"/>
    <s v="Wij willen Tropicana het subtropisch zwemparadijs van Rotterdam op een nieuwe locatie gaan bouwen."/>
    <x v="396"/>
    <n v="128"/>
    <x v="2"/>
    <x v="9"/>
    <s v="EUR"/>
    <n v="1462484196"/>
    <x v="3120"/>
    <b v="0"/>
    <n v="10"/>
    <b v="0"/>
    <s v="theater/spaces"/>
    <n v="9.8461538461538464E-5"/>
    <n v="12.8"/>
    <x v="1"/>
    <x v="38"/>
  </r>
  <r>
    <n v="3121"/>
    <s v="Ant Farm Theatre Project (Canceled)"/>
    <s v="I going to build a theatre for a local ant farm so that Ants can put on their theatre productions."/>
    <x v="15"/>
    <n v="10"/>
    <x v="1"/>
    <x v="5"/>
    <s v="CAD"/>
    <n v="1411748335"/>
    <x v="3121"/>
    <b v="0"/>
    <n v="1"/>
    <b v="0"/>
    <s v="theater/spaces"/>
    <n v="6.6666666666666671E-3"/>
    <n v="10"/>
    <x v="1"/>
    <x v="38"/>
  </r>
  <r>
    <n v="3122"/>
    <s v="be back soon (Canceled)"/>
    <s v="cancelled until further notice"/>
    <x v="212"/>
    <n v="116"/>
    <x v="1"/>
    <x v="0"/>
    <s v="USD"/>
    <n v="1478733732"/>
    <x v="3122"/>
    <b v="0"/>
    <n v="2"/>
    <b v="0"/>
    <s v="theater/spaces"/>
    <n v="0.58291457286432158"/>
    <n v="58"/>
    <x v="1"/>
    <x v="38"/>
  </r>
  <r>
    <n v="3123"/>
    <s v="Save the Larchmont Playhouse! (Canceled)"/>
    <s v="The Larchmont Playhouse is threatened! Help save the theater by becoming a Preservation Member of The Larchmont Playhouse."/>
    <x v="152"/>
    <n v="85192"/>
    <x v="1"/>
    <x v="0"/>
    <s v="USD"/>
    <n v="1468108198"/>
    <x v="3123"/>
    <b v="0"/>
    <n v="348"/>
    <b v="0"/>
    <s v="theater/spaces"/>
    <n v="0.68153600000000003"/>
    <n v="244.80459770114942"/>
    <x v="1"/>
    <x v="38"/>
  </r>
  <r>
    <n v="3124"/>
    <s v="Theater &amp; Arts &amp; Day Care (Canceled)"/>
    <s v="A place where kids/ teens' dreams come true, and one finds there home without sparkly red shoes!"/>
    <x v="397"/>
    <n v="26"/>
    <x v="1"/>
    <x v="0"/>
    <s v="USD"/>
    <n v="1422902601"/>
    <x v="3124"/>
    <b v="0"/>
    <n v="4"/>
    <b v="0"/>
    <s v="theater/spaces"/>
    <n v="3.2499999999999997E-5"/>
    <n v="6.5"/>
    <x v="1"/>
    <x v="38"/>
  </r>
  <r>
    <n v="3125"/>
    <s v="N/A (Canceled)"/>
    <s v="N/A"/>
    <x v="86"/>
    <n v="0"/>
    <x v="1"/>
    <x v="0"/>
    <s v="USD"/>
    <n v="1452142672"/>
    <x v="3125"/>
    <b v="0"/>
    <n v="0"/>
    <b v="0"/>
    <s v="theater/spaces"/>
    <n v="0"/>
    <e v="#DIV/0!"/>
    <x v="1"/>
    <x v="38"/>
  </r>
  <r>
    <n v="3126"/>
    <s v="Urban Roots SkatePark (Canceled)"/>
    <s v="A big dream, small budget, the drive/passion of so many volunteers...indoor skatepark in Eau Claire, WI._x000a__x000a_This is UR skatepark!"/>
    <x v="31"/>
    <n v="1040"/>
    <x v="1"/>
    <x v="0"/>
    <s v="USD"/>
    <n v="1459121162"/>
    <x v="3126"/>
    <b v="0"/>
    <n v="17"/>
    <b v="0"/>
    <s v="theater/spaces"/>
    <n v="4.1599999999999998E-2"/>
    <n v="61.176470588235297"/>
    <x v="1"/>
    <x v="38"/>
  </r>
  <r>
    <n v="3127"/>
    <s v="Help Us Help Artists (Canceled)"/>
    <s v="Our goal - create a venue &amp; stage where comedic &amp; music artists hone their talents &amp; fan base. First minority owned like it in Cincy."/>
    <x v="57"/>
    <n v="0"/>
    <x v="1"/>
    <x v="0"/>
    <s v="USD"/>
    <n v="1425242029"/>
    <x v="3127"/>
    <b v="0"/>
    <n v="0"/>
    <b v="0"/>
    <s v="theater/spaces"/>
    <n v="0"/>
    <e v="#DIV/0!"/>
    <x v="1"/>
    <x v="38"/>
  </r>
  <r>
    <n v="3128"/>
    <s v="Casablanca - The Gin Joint Cut (The Play)"/>
    <s v="Bring Morag Fullarton's fun-loving spoof and homage of the classic and timeless film, 'Casablanca', to the stage in New York City."/>
    <x v="36"/>
    <n v="16291"/>
    <x v="3"/>
    <x v="0"/>
    <s v="USD"/>
    <n v="148969014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x v="21"/>
    <n v="10"/>
    <x v="3"/>
    <x v="0"/>
    <s v="USD"/>
    <n v="1492542819"/>
    <x v="3129"/>
    <b v="0"/>
    <n v="1"/>
    <b v="0"/>
    <s v="theater/plays"/>
    <n v="8.0000000000000002E-3"/>
    <n v="10"/>
    <x v="1"/>
    <x v="6"/>
  </r>
  <r>
    <n v="3130"/>
    <s v="MEDEA | A New Vision"/>
    <s v="A shockingly relevant modern take on a 2,000-year-old tragedy that confronts current gender politics."/>
    <x v="3"/>
    <n v="375"/>
    <x v="3"/>
    <x v="0"/>
    <s v="USD"/>
    <n v="1492145940"/>
    <x v="3130"/>
    <b v="0"/>
    <n v="4"/>
    <b v="0"/>
    <s v="theater/plays"/>
    <n v="3.7499999999999999E-2"/>
    <n v="93.75"/>
    <x v="1"/>
    <x v="6"/>
  </r>
  <r>
    <n v="3131"/>
    <s v="SNAKE EYES"/>
    <s v="A Staged Reading of &quot;Snake Eyes,&quot; a new play by Alex Rafala"/>
    <x v="393"/>
    <n v="645"/>
    <x v="3"/>
    <x v="0"/>
    <s v="USD"/>
    <n v="1491656045"/>
    <x v="3131"/>
    <b v="0"/>
    <n v="12"/>
    <b v="0"/>
    <s v="theater/plays"/>
    <n v="0.15731707317073171"/>
    <n v="53.75"/>
    <x v="1"/>
    <x v="6"/>
  </r>
  <r>
    <n v="3132"/>
    <s v="A Bite of a Snake Play"/>
    <s v="Smells Like Money, Drips Like Honey, Taste Like Mocha, Better Run AWAY"/>
    <x v="11"/>
    <n v="10"/>
    <x v="3"/>
    <x v="0"/>
    <s v="USD"/>
    <n v="1492759460"/>
    <x v="3132"/>
    <b v="0"/>
    <n v="1"/>
    <b v="0"/>
    <s v="theater/plays"/>
    <n v="3.3333333333333332E-4"/>
    <n v="10"/>
    <x v="1"/>
    <x v="6"/>
  </r>
  <r>
    <n v="3133"/>
    <s v="Hell Has No Fury by TwentySomething @ Edinburgh Fringe"/>
    <s v="TwentySomething is taking Hell Has No Fury to Edinburgh! _x000a_We're looking for your support to get us there."/>
    <x v="2"/>
    <n v="540"/>
    <x v="3"/>
    <x v="1"/>
    <s v="GBP"/>
    <n v="1490358834"/>
    <x v="3133"/>
    <b v="0"/>
    <n v="16"/>
    <b v="0"/>
    <s v="theater/plays"/>
    <n v="1.08"/>
    <n v="33.75"/>
    <x v="1"/>
    <x v="6"/>
  </r>
  <r>
    <n v="3134"/>
    <s v="Threads by David Lane at The Hope Theatre - 11-29 April"/>
    <s v="Time Zone Theatre &amp; Arteria Theatre present this emotional thriller about Love, Loss and what happens when life goes on, but you can't."/>
    <x v="28"/>
    <n v="225"/>
    <x v="3"/>
    <x v="1"/>
    <s v="GBP"/>
    <n v="1490631419"/>
    <x v="3134"/>
    <b v="0"/>
    <n v="12"/>
    <b v="0"/>
    <s v="theater/plays"/>
    <n v="0.22500000000000001"/>
    <n v="18.75"/>
    <x v="1"/>
    <x v="6"/>
  </r>
  <r>
    <n v="3135"/>
    <s v="SEVEN, a Documentary Play: North Carolina Premiere!"/>
    <s v="SEVEN tells the true stories of 7 women who bravely fought for the well-being of women, families, and children around the globe."/>
    <x v="398"/>
    <n v="162"/>
    <x v="3"/>
    <x v="0"/>
    <s v="USD"/>
    <n v="1491277121"/>
    <x v="3135"/>
    <b v="0"/>
    <n v="7"/>
    <b v="0"/>
    <s v="theater/plays"/>
    <n v="0.20849420849420849"/>
    <n v="23.142857142857142"/>
    <x v="1"/>
    <x v="6"/>
  </r>
  <r>
    <n v="3136"/>
    <s v="Heroines"/>
    <s v="Help emberfly theatre put on their first production Heroines and pay our actors and creative team! Follow us @emberflytheatre"/>
    <x v="2"/>
    <n v="639"/>
    <x v="3"/>
    <x v="1"/>
    <s v="GBP"/>
    <n v="1491001140"/>
    <x v="3136"/>
    <b v="0"/>
    <n v="22"/>
    <b v="0"/>
    <s v="theater/plays"/>
    <n v="1.278"/>
    <n v="29.045454545454547"/>
    <x v="1"/>
    <x v="6"/>
  </r>
  <r>
    <n v="3137"/>
    <s v="Richard III - Presented by REBATEnsemble/Theatre Off Jackson"/>
    <s v="Set in 1930s Chinatown, evocative of old world South Jackson Street during the Jazz era."/>
    <x v="15"/>
    <n v="50"/>
    <x v="3"/>
    <x v="0"/>
    <s v="USD"/>
    <n v="1493838720"/>
    <x v="3137"/>
    <b v="0"/>
    <n v="1"/>
    <b v="0"/>
    <s v="theater/plays"/>
    <n v="3.3333333333333333E-2"/>
    <n v="50"/>
    <x v="1"/>
    <x v="6"/>
  </r>
  <r>
    <n v="3138"/>
    <s v="Our Country's Good"/>
    <s v="A UWE Drama Society adaptation of Timberlake Wertenbaker's play. Funding needed for costumes/props to make the show a success. Thanks."/>
    <x v="48"/>
    <n v="0"/>
    <x v="3"/>
    <x v="1"/>
    <s v="GBP"/>
    <n v="1491233407"/>
    <x v="3138"/>
    <b v="0"/>
    <n v="0"/>
    <b v="0"/>
    <s v="theater/plays"/>
    <n v="0"/>
    <e v="#DIV/0!"/>
    <x v="1"/>
    <x v="6"/>
  </r>
  <r>
    <n v="3139"/>
    <s v="Casa Calabaza, Premio Nacional de Teatro Penitenciario."/>
    <s v="Conoce y apoya el teatro de calidad que se escribe desde los centros penitenciarios, como es el caso de Casa Calabaza, de Maye Moreno."/>
    <x v="63"/>
    <n v="2700"/>
    <x v="3"/>
    <x v="14"/>
    <s v="MXN"/>
    <n v="1490416380"/>
    <x v="3139"/>
    <b v="0"/>
    <n v="6"/>
    <b v="0"/>
    <s v="theater/plays"/>
    <n v="5.3999999999999999E-2"/>
    <n v="450"/>
    <x v="1"/>
    <x v="6"/>
  </r>
  <r>
    <n v="3140"/>
    <s v="ReminiSens Restaurant &amp; Theatre in Versailles"/>
    <s v="ReminiSens offers an Enchanting Time Travel experience: have diner at the court of Versailles and interact with the nobles of the time!"/>
    <x v="3"/>
    <n v="96"/>
    <x v="3"/>
    <x v="6"/>
    <s v="EUR"/>
    <n v="1491581703"/>
    <x v="3140"/>
    <b v="0"/>
    <n v="4"/>
    <b v="0"/>
    <s v="theater/plays"/>
    <n v="9.5999999999999992E-3"/>
    <n v="24"/>
    <x v="1"/>
    <x v="6"/>
  </r>
  <r>
    <n v="3141"/>
    <s v="GUTS: Black Comedy"/>
    <s v="We are a theatre society from the Groningen University in the Netherlands. _x000a_We would be more than happy for some help funding the play."/>
    <x v="2"/>
    <n v="258"/>
    <x v="3"/>
    <x v="9"/>
    <s v="EUR"/>
    <n v="1492372800"/>
    <x v="3141"/>
    <b v="0"/>
    <n v="8"/>
    <b v="0"/>
    <s v="theater/plays"/>
    <n v="0.51600000000000001"/>
    <n v="32.25"/>
    <x v="1"/>
    <x v="6"/>
  </r>
  <r>
    <n v="3142"/>
    <s v="The Pendulum Swings UK Theatre Tour/EdFringe"/>
    <s v="Our aim is to deliver a powerful piece of theatre to audiences across the UK, including Edinburgh Fringe (2017)."/>
    <x v="181"/>
    <n v="45"/>
    <x v="3"/>
    <x v="1"/>
    <s v="GBP"/>
    <n v="1489922339"/>
    <x v="3142"/>
    <b v="0"/>
    <n v="3"/>
    <b v="0"/>
    <s v="theater/plays"/>
    <n v="1.6363636363636365E-2"/>
    <n v="15"/>
    <x v="1"/>
    <x v="6"/>
  </r>
  <r>
    <n v="3143"/>
    <s v="This is Living by Liam Borrett"/>
    <s v="THE POIGNANT EXPLORATION OF WHAT IT MEANS TO SAY GOODBYE._x000a_Stripped Raw brings Liam Borrett's debut play 'This is Living' to Wiltshire."/>
    <x v="176"/>
    <n v="0"/>
    <x v="3"/>
    <x v="1"/>
    <s v="GBP"/>
    <n v="1491726956"/>
    <x v="3143"/>
    <b v="0"/>
    <n v="0"/>
    <b v="0"/>
    <s v="theater/plays"/>
    <n v="0"/>
    <e v="#DIV/0!"/>
    <x v="1"/>
    <x v="6"/>
  </r>
  <r>
    <n v="3144"/>
    <s v="Benghazi Bergen-Belsen"/>
    <s v="Two women, one love, one must die: a multicultural cast in a play about the denied holocaust of Libyan Jews. Premieres in March in NYC"/>
    <x v="3"/>
    <n v="7540"/>
    <x v="3"/>
    <x v="0"/>
    <s v="USD"/>
    <n v="1489903200"/>
    <x v="3144"/>
    <b v="0"/>
    <n v="30"/>
    <b v="0"/>
    <s v="theater/plays"/>
    <n v="0.754"/>
    <n v="251.33333333333334"/>
    <x v="1"/>
    <x v="6"/>
  </r>
  <r>
    <n v="3145"/>
    <s v="Arlington's 1st Dinner Theatre"/>
    <s v="Dominion Theatre Company is the first community dinner theatre  to be established in Arlington TX."/>
    <x v="31"/>
    <n v="0"/>
    <x v="3"/>
    <x v="0"/>
    <s v="USD"/>
    <n v="1490659134"/>
    <x v="3145"/>
    <b v="0"/>
    <n v="0"/>
    <b v="0"/>
    <s v="theater/plays"/>
    <n v="0"/>
    <e v="#DIV/0!"/>
    <x v="1"/>
    <x v="6"/>
  </r>
  <r>
    <n v="3146"/>
    <s v="SoÃ±Ã© una ciudad amurallada"/>
    <s v="Somos... Podemos... Amamos... Nuestra muralla, nuestra utopÃ­a. Que el amor sea el lÃ­mite"/>
    <x v="63"/>
    <n v="5250"/>
    <x v="3"/>
    <x v="14"/>
    <s v="MXN"/>
    <n v="1492356166"/>
    <x v="3146"/>
    <b v="0"/>
    <n v="12"/>
    <b v="0"/>
    <s v="theater/plays"/>
    <n v="0.105"/>
    <n v="437.5"/>
    <x v="1"/>
    <x v="6"/>
  </r>
  <r>
    <n v="3147"/>
    <s v="The Eternal Space Brings the Old Penn Station Back to Life"/>
    <s v="A play that uses photography to tell the story of a friendship forged during the demolition of New York's Pennsylvania Station."/>
    <x v="22"/>
    <n v="23505"/>
    <x v="0"/>
    <x v="0"/>
    <s v="USD"/>
    <n v="1415319355"/>
    <x v="3147"/>
    <b v="1"/>
    <n v="213"/>
    <b v="1"/>
    <s v="theater/plays"/>
    <n v="1.1752499999999999"/>
    <n v="110.35211267605634"/>
    <x v="1"/>
    <x v="6"/>
  </r>
  <r>
    <n v="3148"/>
    <s v="The Aurora Project: A Sci-Fi Epic by Bella Poynton"/>
    <s v="Help fund The Aurora Project, an immersive science fiction epic."/>
    <x v="40"/>
    <n v="2361"/>
    <x v="0"/>
    <x v="0"/>
    <s v="USD"/>
    <n v="1412136000"/>
    <x v="3148"/>
    <b v="1"/>
    <n v="57"/>
    <b v="1"/>
    <s v="theater/plays"/>
    <n v="1.3116666666666668"/>
    <n v="41.421052631578945"/>
    <x v="1"/>
    <x v="6"/>
  </r>
  <r>
    <n v="3149"/>
    <s v="Kafka on the Shore"/>
    <s v="A student led production at Northwestern U. of an adaptation by Frank Galati of the classic book Kafka on the Shore by Haruki Murakmi."/>
    <x v="21"/>
    <n v="1300"/>
    <x v="0"/>
    <x v="0"/>
    <s v="USD"/>
    <n v="1354845600"/>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x v="3150"/>
    <b v="1"/>
    <n v="104"/>
    <b v="1"/>
    <s v="theater/plays"/>
    <n v="1.01"/>
    <n v="33.990384615384613"/>
    <x v="1"/>
    <x v="6"/>
  </r>
  <r>
    <n v="3151"/>
    <s v="&quot;The Holiday Bug&quot; 2014 Puppet Show"/>
    <s v="A Multi-Media Puppet Show, with large cable control puppets to tell a hilarious story for all ages."/>
    <x v="8"/>
    <n v="3514"/>
    <x v="0"/>
    <x v="0"/>
    <s v="USD"/>
    <n v="1410379774"/>
    <x v="3151"/>
    <b v="1"/>
    <n v="34"/>
    <b v="1"/>
    <s v="theater/plays"/>
    <n v="1.004"/>
    <n v="103.35294117647059"/>
    <x v="1"/>
    <x v="6"/>
  </r>
  <r>
    <n v="3152"/>
    <s v="'Gilead', an original theatre piece"/>
    <s v="'Gilead' is an original theatre piece inspired by Margaret Atwood's 'The Handmaid's Tale'. (Brighton Fringe 2014)"/>
    <x v="41"/>
    <n v="2331"/>
    <x v="0"/>
    <x v="1"/>
    <s v="GBP"/>
    <n v="1383425367"/>
    <x v="3152"/>
    <b v="1"/>
    <n v="67"/>
    <b v="1"/>
    <s v="theater/plays"/>
    <n v="1.0595454545454546"/>
    <n v="34.791044776119406"/>
    <x v="1"/>
    <x v="6"/>
  </r>
  <r>
    <n v="3153"/>
    <s v="Terminator the Second"/>
    <s v="A stage production of Terminator 2: Judgment Day, composed entirely of the words of William Shakespeare"/>
    <x v="9"/>
    <n v="10067.5"/>
    <x v="0"/>
    <x v="0"/>
    <s v="USD"/>
    <n v="1304225940"/>
    <x v="3153"/>
    <b v="1"/>
    <n v="241"/>
    <b v="1"/>
    <s v="theater/plays"/>
    <n v="3.3558333333333334"/>
    <n v="41.773858921161825"/>
    <x v="1"/>
    <x v="6"/>
  </r>
  <r>
    <n v="3154"/>
    <s v="&quot;Bright Ideas&quot; By Eric Coble"/>
    <s v="Hilarious play about two parents obsessed with getting their kid into the best pre-school and are willing to do ANYTHING to get him in!"/>
    <x v="39"/>
    <n v="7905"/>
    <x v="0"/>
    <x v="0"/>
    <s v="USD"/>
    <n v="1333310458"/>
    <x v="3154"/>
    <b v="1"/>
    <n v="123"/>
    <b v="1"/>
    <s v="theater/plays"/>
    <n v="1.1292857142857142"/>
    <n v="64.268292682926827"/>
    <x v="1"/>
    <x v="6"/>
  </r>
  <r>
    <n v="3155"/>
    <s v="Stage Adaptation of Studio Ghibli's Princess Mononoke"/>
    <s v="We want to take our stage adaptation of Studio Ghibli's 'Princess Mononoke' to more people.  Help us do it!"/>
    <x v="10"/>
    <n v="9425.23"/>
    <x v="0"/>
    <x v="1"/>
    <s v="GBP"/>
    <n v="1356004725"/>
    <x v="3155"/>
    <b v="1"/>
    <n v="302"/>
    <b v="1"/>
    <s v="theater/plays"/>
    <n v="1.885046"/>
    <n v="31.209370860927152"/>
    <x v="1"/>
    <x v="6"/>
  </r>
  <r>
    <n v="3156"/>
    <s v="Bringing First Love/Worst Love To Life"/>
    <s v="First Love/Worst Love is an examination of love and its mutability, as expressed through twelve stories and five actors on one stage."/>
    <x v="62"/>
    <n v="5600"/>
    <x v="0"/>
    <x v="0"/>
    <s v="USD"/>
    <n v="1338591144"/>
    <x v="3156"/>
    <b v="1"/>
    <n v="89"/>
    <b v="1"/>
    <s v="theater/plays"/>
    <n v="1.0181818181818181"/>
    <n v="62.921348314606739"/>
    <x v="1"/>
    <x v="6"/>
  </r>
  <r>
    <n v="3157"/>
    <s v="Summer FourPlay"/>
    <s v="Four Directors.  Four One Acts.  Four Genres.  For You."/>
    <x v="23"/>
    <n v="4040"/>
    <x v="0"/>
    <x v="0"/>
    <s v="USD"/>
    <n v="1405746000"/>
    <x v="3157"/>
    <b v="1"/>
    <n v="41"/>
    <b v="1"/>
    <s v="theater/plays"/>
    <n v="1.01"/>
    <n v="98.536585365853654"/>
    <x v="1"/>
    <x v="6"/>
  </r>
  <r>
    <n v="3158"/>
    <s v="Nursery Crimes"/>
    <s v="A 40s crime-noir play using nursery rhyme characters."/>
    <x v="10"/>
    <n v="5700"/>
    <x v="0"/>
    <x v="0"/>
    <s v="USD"/>
    <n v="1374523752"/>
    <x v="3158"/>
    <b v="1"/>
    <n v="69"/>
    <b v="1"/>
    <s v="theater/plays"/>
    <n v="1.1399999999999999"/>
    <n v="82.608695652173907"/>
    <x v="1"/>
    <x v="6"/>
  </r>
  <r>
    <n v="3159"/>
    <s v="Waxwing: A New Play"/>
    <s v="WAXWING is an exciting new world premiere of mythic (perhaps even apocalyptic!) proportions."/>
    <x v="15"/>
    <n v="2002.22"/>
    <x v="0"/>
    <x v="0"/>
    <s v="USD"/>
    <n v="1326927600"/>
    <x v="3159"/>
    <b v="1"/>
    <n v="52"/>
    <b v="1"/>
    <s v="theater/plays"/>
    <n v="1.3348133333333334"/>
    <n v="38.504230769230773"/>
    <x v="1"/>
    <x v="6"/>
  </r>
  <r>
    <n v="3160"/>
    <s v="We Play Chekhov"/>
    <s v="Two stories by Anton Chekhov adapted for the stage and performed back-to-back in a stunning live theatrical performance."/>
    <x v="37"/>
    <n v="4569"/>
    <x v="0"/>
    <x v="0"/>
    <s v="USD"/>
    <n v="1407905940"/>
    <x v="3160"/>
    <b v="1"/>
    <n v="57"/>
    <b v="1"/>
    <s v="theater/plays"/>
    <n v="1.0153333333333334"/>
    <n v="80.15789473684211"/>
    <x v="1"/>
    <x v="6"/>
  </r>
  <r>
    <n v="3161"/>
    <s v="Faustus"/>
    <s v="Iâ€™ll Be Right Back presents a story of murder and corruption. Faustus is a modern re-imagining of Christopher Marloweâ€™s classic tale."/>
    <x v="13"/>
    <n v="2102"/>
    <x v="0"/>
    <x v="1"/>
    <s v="GBP"/>
    <n v="1413377522"/>
    <x v="3161"/>
    <b v="1"/>
    <n v="74"/>
    <b v="1"/>
    <s v="theater/plays"/>
    <n v="1.0509999999999999"/>
    <n v="28.405405405405407"/>
    <x v="1"/>
    <x v="6"/>
  </r>
  <r>
    <n v="3162"/>
    <s v="Your Radio Adventure!"/>
    <s v="Radio show meets interactive novel, accompanied by live foley, music, and audience participation. YOU choose what happens next!"/>
    <x v="23"/>
    <n v="5086"/>
    <x v="0"/>
    <x v="0"/>
    <s v="USD"/>
    <n v="1404698400"/>
    <x v="3162"/>
    <b v="1"/>
    <n v="63"/>
    <b v="1"/>
    <s v="theater/plays"/>
    <n v="1.2715000000000001"/>
    <n v="80.730158730158735"/>
    <x v="1"/>
    <x v="6"/>
  </r>
  <r>
    <n v="3163"/>
    <s v="Bring &quot;SONNY&quot; To Toronto This Summer!"/>
    <s v="We are a group of actors reviving a play called &quot;Sonny Under the Assumption&quot; to bring to Toronto, Canada this summer..."/>
    <x v="93"/>
    <n v="14450"/>
    <x v="0"/>
    <x v="0"/>
    <s v="USD"/>
    <n v="1402855525"/>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x v="30"/>
    <n v="2669"/>
    <x v="0"/>
    <x v="0"/>
    <s v="USD"/>
    <n v="1402341615"/>
    <x v="3164"/>
    <b v="1"/>
    <n v="71"/>
    <b v="1"/>
    <s v="theater/plays"/>
    <n v="1.0676000000000001"/>
    <n v="37.591549295774648"/>
    <x v="1"/>
    <x v="6"/>
  </r>
  <r>
    <n v="3165"/>
    <s v="THE MOON PLAY"/>
    <s v="THE MOON PLAY is a new play written by Carolyn Gilliam. The play follows an astronaut on the moon who has lost his reason to explore."/>
    <x v="47"/>
    <n v="1220"/>
    <x v="0"/>
    <x v="0"/>
    <s v="USD"/>
    <n v="1304395140"/>
    <x v="3165"/>
    <b v="1"/>
    <n v="21"/>
    <b v="1"/>
    <s v="theater/plays"/>
    <n v="1.6266666666666667"/>
    <n v="58.095238095238095"/>
    <x v="1"/>
    <x v="6"/>
  </r>
  <r>
    <n v="3166"/>
    <s v="Verdigris - A Play by Jim Beaver"/>
    <s v="VERDIGRIS: A play written by Jim Beaver, star of Supernatural and Deadwood, opening March 2015 at Theatre West in Los Angeles."/>
    <x v="19"/>
    <n v="56079.83"/>
    <x v="0"/>
    <x v="0"/>
    <s v="USD"/>
    <n v="1416988740"/>
    <x v="3166"/>
    <b v="1"/>
    <n v="930"/>
    <b v="1"/>
    <s v="theater/plays"/>
    <n v="1.6022808571428573"/>
    <n v="60.300892473118282"/>
    <x v="1"/>
    <x v="6"/>
  </r>
  <r>
    <n v="3167"/>
    <s v="Destiny is Judd Nelson: a new play at FringeNYC"/>
    <s v="What is destiny? Explore it with us this August at FringeNYC."/>
    <x v="9"/>
    <n v="3485"/>
    <x v="0"/>
    <x v="0"/>
    <s v="USD"/>
    <n v="1406952781"/>
    <x v="3167"/>
    <b v="1"/>
    <n v="55"/>
    <b v="1"/>
    <s v="theater/plays"/>
    <n v="1.1616666666666666"/>
    <n v="63.363636363636367"/>
    <x v="1"/>
    <x v="6"/>
  </r>
  <r>
    <n v="3168"/>
    <s v="Cosmicomics"/>
    <s v="A dazzling aerial show that brings to life the whimsical and romantic short stories of beloved fantasy author Italo Calvino."/>
    <x v="30"/>
    <n v="3105"/>
    <x v="0"/>
    <x v="0"/>
    <s v="USD"/>
    <n v="1402696800"/>
    <x v="3168"/>
    <b v="1"/>
    <n v="61"/>
    <b v="1"/>
    <s v="theater/plays"/>
    <n v="1.242"/>
    <n v="50.901639344262293"/>
    <x v="1"/>
    <x v="6"/>
  </r>
  <r>
    <n v="3169"/>
    <s v="The Window"/>
    <s v="We're bringing The Window to the Cherry Lane Theater in January 2014."/>
    <x v="6"/>
    <n v="8241"/>
    <x v="0"/>
    <x v="0"/>
    <s v="USD"/>
    <n v="1386910740"/>
    <x v="3169"/>
    <b v="1"/>
    <n v="82"/>
    <b v="1"/>
    <s v="theater/plays"/>
    <n v="1.030125"/>
    <n v="100.5"/>
    <x v="1"/>
    <x v="6"/>
  </r>
  <r>
    <n v="3170"/>
    <s v="Ain't She Brave FringeNYC 2014 Project"/>
    <s v="An emotionally-charged journey through the history of black women in America told in reverse."/>
    <x v="13"/>
    <n v="2245"/>
    <x v="0"/>
    <x v="0"/>
    <s v="USD"/>
    <n v="1404273600"/>
    <x v="3170"/>
    <b v="1"/>
    <n v="71"/>
    <b v="1"/>
    <s v="theater/plays"/>
    <n v="1.1225000000000001"/>
    <n v="31.619718309859156"/>
    <x v="1"/>
    <x v="6"/>
  </r>
  <r>
    <n v="3171"/>
    <s v="The Fall - an epic theatrical adaptation"/>
    <s v="The theatrical adaptation of the epic film â€˜THE FALLâ€™ for the stage, combining theatre, live music, animation and expansive projection."/>
    <x v="39"/>
    <n v="7617"/>
    <x v="0"/>
    <x v="1"/>
    <s v="GBP"/>
    <n v="1462545358"/>
    <x v="3171"/>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x v="13"/>
    <n v="2300"/>
    <x v="0"/>
    <x v="0"/>
    <s v="USD"/>
    <n v="132924066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x v="3"/>
    <n v="10300"/>
    <x v="0"/>
    <x v="0"/>
    <s v="USD"/>
    <n v="1411765492"/>
    <x v="3173"/>
    <b v="1"/>
    <n v="74"/>
    <b v="1"/>
    <s v="theater/plays"/>
    <n v="1.03"/>
    <n v="139.18918918918919"/>
    <x v="1"/>
    <x v="6"/>
  </r>
  <r>
    <n v="3174"/>
    <s v="A Race Redux"/>
    <s v="This adaptation uses the text of Oâ€™Neill to explore race, and asks the audience if stereotypes impact a characters guilt or innocence."/>
    <x v="9"/>
    <n v="3034"/>
    <x v="0"/>
    <x v="0"/>
    <s v="USD"/>
    <n v="1408999508"/>
    <x v="3174"/>
    <b v="1"/>
    <n v="23"/>
    <b v="1"/>
    <s v="theater/plays"/>
    <n v="1.0113333333333334"/>
    <n v="131.91304347826087"/>
    <x v="1"/>
    <x v="6"/>
  </r>
  <r>
    <n v="3175"/>
    <s v="The Killing Room"/>
    <s v="One Year Lease Theater Company's world premiere theater production of THE KILLING ROOM, by playwright Daniel Keene, March 2011 in NYC."/>
    <x v="10"/>
    <n v="5478"/>
    <x v="0"/>
    <x v="0"/>
    <s v="USD"/>
    <n v="1297977427"/>
    <x v="3175"/>
    <b v="1"/>
    <n v="60"/>
    <b v="1"/>
    <s v="theater/plays"/>
    <n v="1.0955999999999999"/>
    <n v="91.3"/>
    <x v="1"/>
    <x v="6"/>
  </r>
  <r>
    <n v="3176"/>
    <s v="Romeo and Juliet at Moody's Pub"/>
    <s v="Romeo and Juliet at Moody's Pub is an adapted, 90-minute version of Shakespeare's classic tragedy, performed for free in a restaurant"/>
    <x v="168"/>
    <n v="2182"/>
    <x v="0"/>
    <x v="0"/>
    <s v="USD"/>
    <n v="1376838000"/>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x v="30"/>
    <n v="2935"/>
    <x v="0"/>
    <x v="0"/>
    <s v="USD"/>
    <n v="1403366409"/>
    <x v="3177"/>
    <b v="1"/>
    <n v="51"/>
    <b v="1"/>
    <s v="theater/plays"/>
    <n v="1.1739999999999999"/>
    <n v="57.549019607843135"/>
    <x v="1"/>
    <x v="6"/>
  </r>
  <r>
    <n v="3178"/>
    <s v="Cutting Off Kate Bush"/>
    <s v="Cutting Off Kate Bush is a one-woman show written &amp; performed by Lucy Benson-Brown, premiering at the Edinburgh Fringe Festival 2014"/>
    <x v="15"/>
    <n v="2576"/>
    <x v="0"/>
    <x v="1"/>
    <s v="GBP"/>
    <n v="1405521075"/>
    <x v="3178"/>
    <b v="1"/>
    <n v="78"/>
    <b v="1"/>
    <s v="theater/plays"/>
    <n v="1.7173333333333334"/>
    <n v="33.025641025641029"/>
    <x v="1"/>
    <x v="6"/>
  </r>
  <r>
    <n v="3179"/>
    <s v="I Do Wonder"/>
    <s v="A Sci-fi play in several vignettes that will narrate an alternate history in the mid-20th century."/>
    <x v="285"/>
    <n v="4794.82"/>
    <x v="0"/>
    <x v="0"/>
    <s v="USD"/>
    <n v="1367859071"/>
    <x v="3179"/>
    <b v="1"/>
    <n v="62"/>
    <b v="1"/>
    <s v="theater/plays"/>
    <n v="1.1416238095238094"/>
    <n v="77.335806451612896"/>
    <x v="1"/>
    <x v="6"/>
  </r>
  <r>
    <n v="3180"/>
    <s v="Glass Mountain: An Original Fairytale"/>
    <s v="A new tale of witches, fairies, cat-hunters and and bone-boilers from London theatre company Broken Glass."/>
    <x v="38"/>
    <n v="1437"/>
    <x v="0"/>
    <x v="1"/>
    <s v="GBP"/>
    <n v="1403258049"/>
    <x v="3180"/>
    <b v="1"/>
    <n v="45"/>
    <b v="1"/>
    <s v="theater/plays"/>
    <n v="1.1975"/>
    <n v="31.933333333333334"/>
    <x v="1"/>
    <x v="6"/>
  </r>
  <r>
    <n v="3181"/>
    <s v="ENDURING SONG"/>
    <s v="ENDURING SONG by award-winning Bear Trap Theatre, is a sweeping historical epic about love, loss and family set in the First Crusade."/>
    <x v="2"/>
    <n v="545"/>
    <x v="0"/>
    <x v="1"/>
    <s v="GBP"/>
    <n v="1402848000"/>
    <x v="3181"/>
    <b v="1"/>
    <n v="15"/>
    <b v="1"/>
    <s v="theater/plays"/>
    <n v="1.0900000000000001"/>
    <n v="36.333333333333336"/>
    <x v="1"/>
    <x v="6"/>
  </r>
  <r>
    <n v="3182"/>
    <s v="A Thought in Three Parts"/>
    <s v="FRANK, a newborn company, presents Wallace Shawn's famously unproduced,&quot;A Thought in Three Parts.&quot;_x000a_Be FRANK with us!"/>
    <x v="39"/>
    <n v="7062"/>
    <x v="0"/>
    <x v="0"/>
    <s v="USD"/>
    <n v="1328029200"/>
    <x v="3182"/>
    <b v="1"/>
    <n v="151"/>
    <b v="1"/>
    <s v="theater/plays"/>
    <n v="1.0088571428571429"/>
    <n v="46.768211920529801"/>
    <x v="1"/>
    <x v="6"/>
  </r>
  <r>
    <n v="3183"/>
    <s v="The Seagull on The River"/>
    <s v="Anton Chekhov's The Seagull. An outdoor Amphitheater in Manhattan. Trees. A River. Daybreak."/>
    <x v="30"/>
    <n v="2725"/>
    <x v="0"/>
    <x v="0"/>
    <s v="USD"/>
    <n v="1377284669"/>
    <x v="3183"/>
    <b v="1"/>
    <n v="68"/>
    <b v="1"/>
    <s v="theater/plays"/>
    <n v="1.0900000000000001"/>
    <n v="40.073529411764703"/>
    <x v="1"/>
    <x v="6"/>
  </r>
  <r>
    <n v="3184"/>
    <s v="Equus at Frenetic Theatre"/>
    <s v="Equus is the story of a psychiatrist treating a teenaged boy who blinds six horses with a metal spike."/>
    <x v="270"/>
    <n v="4610"/>
    <x v="0"/>
    <x v="0"/>
    <s v="USD"/>
    <n v="1404258631"/>
    <x v="3184"/>
    <b v="1"/>
    <n v="46"/>
    <b v="1"/>
    <s v="theater/plays"/>
    <n v="1.0720930232558139"/>
    <n v="100.21739130434783"/>
    <x v="1"/>
    <x v="6"/>
  </r>
  <r>
    <n v="3185"/>
    <s v="Edfringe support - What a Gay Play"/>
    <s v="I've written, and am producing, a fun new play with a gorgeous cast for this year's Edfringe and it just needs a little extra dough :)"/>
    <x v="28"/>
    <n v="1000"/>
    <x v="0"/>
    <x v="1"/>
    <s v="GBP"/>
    <n v="1405553241"/>
    <x v="3185"/>
    <b v="1"/>
    <n v="24"/>
    <b v="1"/>
    <s v="theater/plays"/>
    <n v="1"/>
    <n v="41.666666666666664"/>
    <x v="1"/>
    <x v="6"/>
  </r>
  <r>
    <n v="3186"/>
    <s v="Honest"/>
    <s v="Honest is an exciting and dark new play by Bristol based writer Alice Nicholas, touring the South of England and London this October."/>
    <x v="50"/>
    <n v="3270"/>
    <x v="0"/>
    <x v="1"/>
    <s v="GBP"/>
    <n v="1410901200"/>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x v="36"/>
    <n v="17444"/>
    <x v="0"/>
    <x v="0"/>
    <s v="USD"/>
    <n v="1407167973"/>
    <x v="3187"/>
    <b v="1"/>
    <n v="244"/>
    <b v="1"/>
    <s v="theater/plays"/>
    <n v="1.1629333333333334"/>
    <n v="71.491803278688522"/>
    <x v="1"/>
    <x v="6"/>
  </r>
  <r>
    <n v="3188"/>
    <s v="A Brief History of Musical Theatre..."/>
    <s v="A revue show featuring the very best of the last century of musical theatre from aspiring young producers &amp; performers at RWCMD"/>
    <x v="48"/>
    <n v="130"/>
    <x v="2"/>
    <x v="1"/>
    <s v="GBP"/>
    <n v="1433930302"/>
    <x v="3188"/>
    <b v="0"/>
    <n v="9"/>
    <b v="0"/>
    <s v="theater/musical"/>
    <n v="0.65"/>
    <n v="14.444444444444445"/>
    <x v="1"/>
    <x v="40"/>
  </r>
  <r>
    <n v="3189"/>
    <s v="Hednadotter Jubileumskonsert"/>
    <s v="Det Ã¤r tio Ã¥r sedan sist! Musikalen Hednadotter med sÃ¥ngarna frÃ¥n orginaluppsÃ¤ttningen sjunger musikalen i Konsertform."/>
    <x v="56"/>
    <n v="6780"/>
    <x v="2"/>
    <x v="11"/>
    <s v="SEK"/>
    <n v="1432455532"/>
    <x v="3189"/>
    <b v="0"/>
    <n v="19"/>
    <b v="0"/>
    <s v="theater/musical"/>
    <n v="0.12327272727272727"/>
    <n v="356.84210526315792"/>
    <x v="1"/>
    <x v="40"/>
  </r>
  <r>
    <n v="3190"/>
    <s v="Call It A Day Productions - THE LIFE"/>
    <s v="Call It A Day Productions is putting on their first full production in December and every little bit helps!"/>
    <x v="23"/>
    <n v="0"/>
    <x v="2"/>
    <x v="5"/>
    <s v="CAD"/>
    <n v="1481258275"/>
    <x v="3190"/>
    <b v="0"/>
    <n v="0"/>
    <b v="0"/>
    <s v="theater/musical"/>
    <n v="0"/>
    <e v="#DIV/0!"/>
    <x v="1"/>
    <x v="40"/>
  </r>
  <r>
    <n v="3191"/>
    <s v="Decree 770: Europa"/>
    <s v="A brand new musical about the ban of contraception and abortion in Romania and the revolution that ended it all in 1989."/>
    <x v="192"/>
    <n v="151"/>
    <x v="2"/>
    <x v="0"/>
    <s v="USD"/>
    <n v="1471370869"/>
    <x v="3191"/>
    <b v="0"/>
    <n v="4"/>
    <b v="0"/>
    <s v="theater/musical"/>
    <n v="4.0266666666666666E-2"/>
    <n v="37.75"/>
    <x v="1"/>
    <x v="40"/>
  </r>
  <r>
    <n v="3192"/>
    <s v="Arts in Conflict"/>
    <s v="This project challenges social issues affecting young people in areas of deprivation within the Belfast area (Northern Ireland)."/>
    <x v="3"/>
    <n v="102"/>
    <x v="2"/>
    <x v="1"/>
    <s v="GBP"/>
    <n v="1425160800"/>
    <x v="3192"/>
    <b v="0"/>
    <n v="8"/>
    <b v="0"/>
    <s v="theater/musical"/>
    <n v="1.0200000000000001E-2"/>
    <n v="12.75"/>
    <x v="1"/>
    <x v="40"/>
  </r>
  <r>
    <n v="3193"/>
    <s v="Shock Treatment - The Sequel to Rocky Horror!"/>
    <s v="Bringing Richard O'Brien's sequel to legendary Rocky Horror to the stage for the first time. First London, then...The World!"/>
    <x v="10"/>
    <n v="587"/>
    <x v="2"/>
    <x v="1"/>
    <s v="GBP"/>
    <n v="1424474056"/>
    <x v="3193"/>
    <b v="0"/>
    <n v="24"/>
    <b v="0"/>
    <s v="theater/musical"/>
    <n v="0.1174"/>
    <n v="24.458333333333332"/>
    <x v="1"/>
    <x v="40"/>
  </r>
  <r>
    <n v="3194"/>
    <s v="P.A.C.K (Performing Arts Camp for Kids)"/>
    <s v="P.A.C.K (Performing Arts Camp for Kids) Musical Theater, Instrumental Music, Vocal Music, Dance, Visual Arts, and Physical Education!"/>
    <x v="34"/>
    <n v="0"/>
    <x v="2"/>
    <x v="0"/>
    <s v="USD"/>
    <n v="1437960598"/>
    <x v="3194"/>
    <b v="0"/>
    <n v="0"/>
    <b v="0"/>
    <s v="theater/musical"/>
    <n v="0"/>
    <e v="#DIV/0!"/>
    <x v="1"/>
    <x v="40"/>
  </r>
  <r>
    <n v="3195"/>
    <s v="Emerson Sings!"/>
    <s v="Emerson Sings is the first cabaret to celebrate the work of up and coming musical theater composers who are alumni of Emerson College."/>
    <x v="8"/>
    <n v="2070"/>
    <x v="2"/>
    <x v="0"/>
    <s v="USD"/>
    <n v="1423750542"/>
    <x v="3195"/>
    <b v="0"/>
    <n v="39"/>
    <b v="0"/>
    <s v="theater/musical"/>
    <n v="0.59142857142857141"/>
    <n v="53.07692307692308"/>
    <x v="1"/>
    <x v="40"/>
  </r>
  <r>
    <n v="3196"/>
    <s v="Our Modern Lives"/>
    <s v="Help five college students as they journey to bring their groundbreaking new musical &quot;Our Modern Lives&quot; to Broadway!"/>
    <x v="399"/>
    <n v="1800"/>
    <x v="2"/>
    <x v="0"/>
    <s v="USD"/>
    <n v="1438437600"/>
    <x v="3196"/>
    <b v="0"/>
    <n v="6"/>
    <b v="0"/>
    <s v="theater/musical"/>
    <n v="5.9999999999999995E-4"/>
    <n v="300"/>
    <x v="1"/>
    <x v="40"/>
  </r>
  <r>
    <n v="3197"/>
    <s v="Mirror, mirror on the wall"/>
    <s v="This years most important stage project for young artists in our region. www.ungespor.no"/>
    <x v="3"/>
    <n v="1145"/>
    <x v="2"/>
    <x v="10"/>
    <s v="NOK"/>
    <n v="1423050618"/>
    <x v="3197"/>
    <b v="0"/>
    <n v="4"/>
    <b v="0"/>
    <s v="theater/musical"/>
    <n v="0.1145"/>
    <n v="286.25"/>
    <x v="1"/>
    <x v="40"/>
  </r>
  <r>
    <n v="3198"/>
    <s v="Terezin's The Fireflies"/>
    <s v="Hadbjerg skole opsÃ¦tter i april musicalen The Fireflies, der blev skrevet og opfÃ¸rt i koncentrationslejren Theresienstadt i 1943 og 45."/>
    <x v="11"/>
    <n v="110"/>
    <x v="2"/>
    <x v="8"/>
    <s v="DKK"/>
    <n v="1424081477"/>
    <x v="3198"/>
    <b v="0"/>
    <n v="3"/>
    <b v="0"/>
    <s v="theater/musical"/>
    <n v="3.6666666666666666E-3"/>
    <n v="36.666666666666664"/>
    <x v="1"/>
    <x v="40"/>
  </r>
  <r>
    <n v="3199"/>
    <s v="Help Milburn Stone Fly High With TARZAN The Musical"/>
    <s v="The Milburn Stone Theatre needs your help to bring its high-flying next blockbuster musical, TARZAN, to life!"/>
    <x v="10"/>
    <n v="2608"/>
    <x v="2"/>
    <x v="0"/>
    <s v="USD"/>
    <n v="1410037200"/>
    <x v="3199"/>
    <b v="0"/>
    <n v="53"/>
    <b v="0"/>
    <s v="theater/musical"/>
    <n v="0.52159999999999995"/>
    <n v="49.20754716981132"/>
    <x v="1"/>
    <x v="40"/>
  </r>
  <r>
    <n v="3200"/>
    <s v="ROAD TO THE KINGDOM"/>
    <s v="An extremely unique musical play with an exciting, fun filled, dramatic twist. You will discover what lies ahead on the Road to Kingdom"/>
    <x v="63"/>
    <n v="1"/>
    <x v="2"/>
    <x v="0"/>
    <s v="USD"/>
    <n v="1461994440"/>
    <x v="3200"/>
    <b v="0"/>
    <n v="1"/>
    <b v="0"/>
    <s v="theater/musical"/>
    <n v="2.0000000000000002E-5"/>
    <n v="1"/>
    <x v="1"/>
    <x v="40"/>
  </r>
  <r>
    <n v="3201"/>
    <s v="Nothing Changes"/>
    <s v="Nothing Changes is a modern musical version of the Ragged Trousered Philanthropists exploring the inequalities of &quot;austerity Britain&quot;"/>
    <x v="13"/>
    <n v="25"/>
    <x v="2"/>
    <x v="1"/>
    <s v="GBP"/>
    <n v="1409509477"/>
    <x v="3201"/>
    <b v="0"/>
    <n v="2"/>
    <b v="0"/>
    <s v="theater/musical"/>
    <n v="1.2500000000000001E-2"/>
    <n v="12.5"/>
    <x v="1"/>
    <x v="40"/>
  </r>
  <r>
    <n v="3202"/>
    <s v="Christmas Ain't A Drag - A Musical"/>
    <s v="Falling in love at Christmas should never be a drag! A rocking musical about four lives intersecting at a nightclub at Christmas."/>
    <x v="10"/>
    <n v="2726"/>
    <x v="2"/>
    <x v="0"/>
    <s v="USD"/>
    <n v="1450072740"/>
    <x v="3202"/>
    <b v="0"/>
    <n v="25"/>
    <b v="0"/>
    <s v="theater/musical"/>
    <n v="0.54520000000000002"/>
    <n v="109.04"/>
    <x v="1"/>
    <x v="40"/>
  </r>
  <r>
    <n v="3203"/>
    <s v="Escape from Reality's 1st Season &quot;Defying Gravity&quot;"/>
    <s v="Escape from Reality's 1st Season &quot;Defying Gravity&quot; including The Last Five Years, Godspell, and Aida."/>
    <x v="28"/>
    <n v="250"/>
    <x v="2"/>
    <x v="0"/>
    <s v="USD"/>
    <n v="1443224622"/>
    <x v="3203"/>
    <b v="0"/>
    <n v="6"/>
    <b v="0"/>
    <s v="theater/musical"/>
    <n v="0.25"/>
    <n v="41.666666666666664"/>
    <x v="1"/>
    <x v="40"/>
  </r>
  <r>
    <n v="3204"/>
    <s v="FaÃ§ade: The Interactive Musical"/>
    <s v="Based on the hit game, Trip and Grace's marriage is falling apart. It's up to the audience to determine the fate of their relationship."/>
    <x v="2"/>
    <n v="0"/>
    <x v="2"/>
    <x v="0"/>
    <s v="USD"/>
    <n v="1437149640"/>
    <x v="3204"/>
    <b v="0"/>
    <n v="0"/>
    <b v="0"/>
    <s v="theater/musical"/>
    <n v="0"/>
    <e v="#DIV/0!"/>
    <x v="1"/>
    <x v="40"/>
  </r>
  <r>
    <n v="3205"/>
    <s v="Children Must Run: An Original Musical"/>
    <s v="Children Must Run is an original musical, about a prostitute, a drug mule, a child soldier and their struggles, hopes and dreams."/>
    <x v="6"/>
    <n v="273"/>
    <x v="2"/>
    <x v="1"/>
    <s v="GBP"/>
    <n v="1430470772"/>
    <x v="3205"/>
    <b v="0"/>
    <n v="12"/>
    <b v="0"/>
    <s v="theater/musical"/>
    <n v="3.4125000000000003E-2"/>
    <n v="22.75"/>
    <x v="1"/>
    <x v="40"/>
  </r>
  <r>
    <n v="3206"/>
    <s v="Performance Theater for Young Artists (PTYA)"/>
    <s v="PTYA is a non-profit musical theater group for kids ages 7-18 that teaches the importance of self expression through the arts."/>
    <x v="10"/>
    <n v="0"/>
    <x v="2"/>
    <x v="0"/>
    <s v="USD"/>
    <n v="1442644651"/>
    <x v="3206"/>
    <b v="0"/>
    <n v="0"/>
    <b v="0"/>
    <s v="theater/musical"/>
    <n v="0"/>
    <e v="#DIV/0!"/>
    <x v="1"/>
    <x v="40"/>
  </r>
  <r>
    <n v="3207"/>
    <s v="The Last Five Years: The Muse Arts Production's Debut Show"/>
    <s v="We are proud to be doing The Last Five Years as our debut! Now, our little company needs your help to make our big dreams come true!"/>
    <x v="62"/>
    <n v="2550"/>
    <x v="2"/>
    <x v="0"/>
    <s v="USD"/>
    <n v="1429767607"/>
    <x v="3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x v="10"/>
    <n v="5175"/>
    <x v="0"/>
    <x v="0"/>
    <s v="USD"/>
    <n v="140655787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x v="196"/>
    <n v="11335.7"/>
    <x v="0"/>
    <x v="0"/>
    <s v="USD"/>
    <n v="1403305200"/>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x v="9"/>
    <n v="3773"/>
    <x v="0"/>
    <x v="0"/>
    <s v="USD"/>
    <n v="1338523140"/>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x v="165"/>
    <n v="27541"/>
    <x v="0"/>
    <x v="0"/>
    <s v="USD"/>
    <n v="1408068000"/>
    <x v="3211"/>
    <b v="1"/>
    <n v="322"/>
    <b v="1"/>
    <s v="theater/plays"/>
    <n v="1.1974347826086957"/>
    <n v="85.531055900621112"/>
    <x v="1"/>
    <x v="6"/>
  </r>
  <r>
    <n v="3212"/>
    <s v="Campo Maldito"/>
    <s v="Help us bring our production of Campo Maldito to New York AND San Francisco!"/>
    <x v="23"/>
    <n v="5050"/>
    <x v="0"/>
    <x v="0"/>
    <s v="USD"/>
    <n v="1407524751"/>
    <x v="3212"/>
    <b v="1"/>
    <n v="94"/>
    <b v="1"/>
    <s v="theater/plays"/>
    <n v="1.2625"/>
    <n v="53.723404255319146"/>
    <x v="1"/>
    <x v="6"/>
  </r>
  <r>
    <n v="3213"/>
    <s v="Moving Dust presents 'THIS MUCH' 2015"/>
    <s v="3 boys, 1 white dress and a hoover collide in this explosive new play by John Fitzpatrick. Life's a wedding disco. Let's dance."/>
    <x v="12"/>
    <n v="6007"/>
    <x v="0"/>
    <x v="1"/>
    <s v="GBP"/>
    <n v="1437934759"/>
    <x v="3213"/>
    <b v="1"/>
    <n v="47"/>
    <b v="1"/>
    <s v="theater/plays"/>
    <n v="1.0011666666666668"/>
    <n v="127.80851063829788"/>
    <x v="1"/>
    <x v="6"/>
  </r>
  <r>
    <n v="3214"/>
    <s v="World Premiere of Sket - a play by  Maya Sondhi"/>
    <s v="Sexting, selfies and social media pressures that affect young people  connected 24/7.  Mistakes happen but now they can remain forever!"/>
    <x v="14"/>
    <n v="12256"/>
    <x v="0"/>
    <x v="1"/>
    <s v="GBP"/>
    <n v="1452038100"/>
    <x v="3214"/>
    <b v="1"/>
    <n v="115"/>
    <b v="1"/>
    <s v="theater/plays"/>
    <n v="1.0213333333333334"/>
    <n v="106.57391304347826"/>
    <x v="1"/>
    <x v="6"/>
  </r>
  <r>
    <n v="3215"/>
    <s v="Colt Coeur's 6th Season"/>
    <s v="2 world premieres:_x000a_HOW TO LIVE ON EARTH by MJ Kaufman_x000a_ / CAL IN CAMO by William Francis Hoffman_x000a_+ workshops of 7 more plays!"/>
    <x v="19"/>
    <n v="35123"/>
    <x v="0"/>
    <x v="0"/>
    <s v="USD"/>
    <n v="1441857540"/>
    <x v="3215"/>
    <b v="1"/>
    <n v="134"/>
    <b v="1"/>
    <s v="theater/plays"/>
    <n v="1.0035142857142858"/>
    <n v="262.11194029850748"/>
    <x v="1"/>
    <x v="6"/>
  </r>
  <r>
    <n v="3216"/>
    <s v="BRUTE"/>
    <s v="Brute (winner of the 2015 IdeasTap Underbelly Award) is new writing based on the true story of a rather twisted, horrible schoolgirl."/>
    <x v="13"/>
    <n v="2001"/>
    <x v="0"/>
    <x v="1"/>
    <s v="GBP"/>
    <n v="1436625000"/>
    <x v="3216"/>
    <b v="1"/>
    <n v="35"/>
    <b v="1"/>
    <s v="theater/plays"/>
    <n v="1.0004999999999999"/>
    <n v="57.171428571428571"/>
    <x v="1"/>
    <x v="6"/>
  </r>
  <r>
    <n v="3217"/>
    <s v="Wake Up Call @ IRT Theater"/>
    <s v="Wake Up Call is a comedic play about a group of hotel employees working on Christmas Eve."/>
    <x v="37"/>
    <n v="5221"/>
    <x v="0"/>
    <x v="0"/>
    <s v="USD"/>
    <n v="1478264784"/>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x v="14"/>
    <n v="12252"/>
    <x v="0"/>
    <x v="1"/>
    <s v="GBP"/>
    <n v="1419984000"/>
    <x v="3218"/>
    <b v="1"/>
    <n v="184"/>
    <b v="1"/>
    <s v="theater/plays"/>
    <n v="1.0209999999999999"/>
    <n v="66.586956521739125"/>
    <x v="1"/>
    <x v="6"/>
  </r>
  <r>
    <n v="3219"/>
    <s v="Eyes Closed - The First In-Dream Theater Experience"/>
    <s v="Eyes Closed is a collaborative play and docudrama about New Yorkers and their dreams."/>
    <x v="22"/>
    <n v="20022"/>
    <x v="0"/>
    <x v="0"/>
    <s v="USD"/>
    <n v="1427063747"/>
    <x v="3219"/>
    <b v="1"/>
    <n v="119"/>
    <b v="1"/>
    <s v="theater/plays"/>
    <n v="1.0011000000000001"/>
    <n v="168.25210084033614"/>
    <x v="1"/>
    <x v="6"/>
  </r>
  <r>
    <n v="3220"/>
    <s v="Burners"/>
    <s v="A sci-fi thriller for the stage opening March 10 in Los Angeles."/>
    <x v="36"/>
    <n v="15126"/>
    <x v="0"/>
    <x v="0"/>
    <s v="USD"/>
    <n v="1489352400"/>
    <x v="3220"/>
    <b v="1"/>
    <n v="59"/>
    <b v="1"/>
    <s v="theater/plays"/>
    <n v="1.0084"/>
    <n v="256.37288135593218"/>
    <x v="1"/>
    <x v="6"/>
  </r>
  <r>
    <n v="3221"/>
    <s v="The Hitchhiker's Guide to the Family"/>
    <s v="A one-man show about love, loss, and motorways, written &amp; performed by Ben Norris. Help us get to the 2015 Edinburgh Fringe and beyond!"/>
    <x v="23"/>
    <n v="4137"/>
    <x v="0"/>
    <x v="1"/>
    <s v="GBP"/>
    <n v="1436114603"/>
    <x v="3221"/>
    <b v="1"/>
    <n v="113"/>
    <b v="1"/>
    <s v="theater/plays"/>
    <n v="1.0342499999999999"/>
    <n v="36.610619469026545"/>
    <x v="1"/>
    <x v="6"/>
  </r>
  <r>
    <n v="3222"/>
    <s v="Shakespeare in ASL - and FREE for everyone"/>
    <s v="Shakespeare's classic re-imagined as a spoken and signed production for deaf and hearing audiences"/>
    <x v="30"/>
    <n v="3120"/>
    <x v="0"/>
    <x v="0"/>
    <s v="USD"/>
    <n v="1445722140"/>
    <x v="3222"/>
    <b v="1"/>
    <n v="84"/>
    <b v="1"/>
    <s v="theater/plays"/>
    <n v="1.248"/>
    <n v="37.142857142857146"/>
    <x v="1"/>
    <x v="6"/>
  </r>
  <r>
    <n v="3223"/>
    <s v="Good People by David Lindsay-Abaire at Waterfront Playhouse"/>
    <s v="Bringing David Lindsay-Abaire's award-winning story of our times to the East Bay."/>
    <x v="379"/>
    <n v="3395"/>
    <x v="0"/>
    <x v="0"/>
    <s v="USD"/>
    <n v="1440100976"/>
    <x v="3223"/>
    <b v="1"/>
    <n v="74"/>
    <b v="1"/>
    <s v="theater/plays"/>
    <n v="1.0951612903225807"/>
    <n v="45.878378378378379"/>
    <x v="1"/>
    <x v="6"/>
  </r>
  <r>
    <n v="3224"/>
    <s v="AdA (Author directing Author)"/>
    <s v="Neil LaBute and Marco Calvani reunite once again for the unique, international collaboration that is ADA: Author directing Author."/>
    <x v="11"/>
    <n v="30610"/>
    <x v="0"/>
    <x v="0"/>
    <s v="USD"/>
    <n v="1484024400"/>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x v="13"/>
    <n v="2047"/>
    <x v="0"/>
    <x v="0"/>
    <s v="USD"/>
    <n v="1464987600"/>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x v="38"/>
    <n v="1250"/>
    <x v="0"/>
    <x v="1"/>
    <s v="GBP"/>
    <n v="1446213612"/>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x v="38"/>
    <n v="1500"/>
    <x v="0"/>
    <x v="1"/>
    <s v="GBP"/>
    <n v="1484687436"/>
    <x v="3227"/>
    <b v="0"/>
    <n v="30"/>
    <b v="1"/>
    <s v="theater/plays"/>
    <n v="1.25"/>
    <n v="50"/>
    <x v="1"/>
    <x v="6"/>
  </r>
  <r>
    <n v="3228"/>
    <s v="Hear Me Roar: A Season of Powerful Women"/>
    <s v="A Season of Powerful Women. A Season of Defiance."/>
    <x v="39"/>
    <n v="7164"/>
    <x v="0"/>
    <x v="0"/>
    <s v="USD"/>
    <n v="1450328340"/>
    <x v="3228"/>
    <b v="1"/>
    <n v="37"/>
    <b v="1"/>
    <s v="theater/plays"/>
    <n v="1.0234285714285714"/>
    <n v="193.62162162162161"/>
    <x v="1"/>
    <x v="6"/>
  </r>
  <r>
    <n v="3229"/>
    <s v="The Seagull Project Presents: The Three Sisters"/>
    <s v="After electrifying audiences in Seattle and Tashkent, The Seagull Project embarks on a brand new journey."/>
    <x v="22"/>
    <n v="21573"/>
    <x v="0"/>
    <x v="0"/>
    <s v="USD"/>
    <n v="1416470398"/>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x v="27"/>
    <n v="2857"/>
    <x v="0"/>
    <x v="0"/>
    <s v="USD"/>
    <n v="1412135940"/>
    <x v="323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x v="28"/>
    <n v="1610"/>
    <x v="0"/>
    <x v="0"/>
    <s v="USD"/>
    <n v="1460846347"/>
    <x v="3231"/>
    <b v="0"/>
    <n v="28"/>
    <b v="1"/>
    <s v="theater/plays"/>
    <n v="1.61"/>
    <n v="57.5"/>
    <x v="1"/>
    <x v="6"/>
  </r>
  <r>
    <n v="3232"/>
    <s v="Honorable Men - Poor Yorick's Players 2016 Season"/>
    <s v="Honorable Men - Yorick's 10th season of free, outdoor Shakespeare.  Featuring Henry IV, part 1 and Julius Caesar."/>
    <x v="28"/>
    <n v="1312"/>
    <x v="0"/>
    <x v="0"/>
    <s v="USD"/>
    <n v="1462334340"/>
    <x v="3232"/>
    <b v="1"/>
    <n v="26"/>
    <b v="1"/>
    <s v="theater/plays"/>
    <n v="1.3120000000000001"/>
    <n v="50.46153846153846"/>
    <x v="1"/>
    <x v="6"/>
  </r>
  <r>
    <n v="3233"/>
    <s v="64 Squares"/>
    <s v="64 Squares is an autobiographical one-man exploration of the internal chess game played to reconcile relationships."/>
    <x v="10"/>
    <n v="5940"/>
    <x v="0"/>
    <x v="0"/>
    <s v="USD"/>
    <n v="1488482355"/>
    <x v="3233"/>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x v="23"/>
    <n v="4015.71"/>
    <x v="0"/>
    <x v="1"/>
    <s v="GBP"/>
    <n v="1485991860"/>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x v="36"/>
    <n v="15481"/>
    <x v="0"/>
    <x v="0"/>
    <s v="USD"/>
    <n v="1467361251"/>
    <x v="3235"/>
    <b v="1"/>
    <n v="181"/>
    <b v="1"/>
    <s v="theater/plays"/>
    <n v="1.0320666666666667"/>
    <n v="85.530386740331494"/>
    <x v="1"/>
    <x v="6"/>
  </r>
  <r>
    <n v="3236"/>
    <s v="Sub-Basement World Premiere"/>
    <s v="A dark comedy exploring the importance of art, homelessness, and finding your own path.  World Premiere 3/27/17 at IRT Theater in NYC."/>
    <x v="22"/>
    <n v="20120"/>
    <x v="0"/>
    <x v="0"/>
    <s v="USD"/>
    <n v="1482962433"/>
    <x v="3236"/>
    <b v="0"/>
    <n v="110"/>
    <b v="1"/>
    <s v="theater/plays"/>
    <n v="1.006"/>
    <n v="182.90909090909091"/>
    <x v="1"/>
    <x v="6"/>
  </r>
  <r>
    <n v="3237"/>
    <s v="Celebrating 20 years of The 24 Hour Plays around the world!"/>
    <s v="An annual campaign supporting our intensive for artists 25 and under."/>
    <x v="19"/>
    <n v="35275.64"/>
    <x v="0"/>
    <x v="0"/>
    <s v="USD"/>
    <n v="1443499140"/>
    <x v="3237"/>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x v="70"/>
    <n v="3145"/>
    <x v="0"/>
    <x v="1"/>
    <s v="GBP"/>
    <n v="1435752898"/>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x v="400"/>
    <n v="6208.98"/>
    <x v="0"/>
    <x v="1"/>
    <s v="GBP"/>
    <n v="1445817540"/>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x v="9"/>
    <n v="3017"/>
    <x v="0"/>
    <x v="1"/>
    <s v="GBP"/>
    <n v="1487286000"/>
    <x v="3240"/>
    <b v="0"/>
    <n v="34"/>
    <b v="1"/>
    <s v="theater/plays"/>
    <n v="1.0056666666666667"/>
    <n v="88.735294117647058"/>
    <x v="1"/>
    <x v="6"/>
  </r>
  <r>
    <n v="3241"/>
    <s v="THE SOPHOCLES PROJECT"/>
    <s v="iDiOM mounts the West Coast Premiere of â€œThese Seven Sicknessesâ€ â€“ ALL SEVEN of Sophoclesâ€™ surviving plays in one epic production."/>
    <x v="0"/>
    <n v="9801"/>
    <x v="0"/>
    <x v="0"/>
    <s v="USD"/>
    <n v="1413269940"/>
    <x v="3241"/>
    <b v="1"/>
    <n v="167"/>
    <b v="1"/>
    <s v="theater/plays"/>
    <n v="1.1530588235294117"/>
    <n v="58.688622754491021"/>
    <x v="1"/>
    <x v="6"/>
  </r>
  <r>
    <n v="3242"/>
    <s v="First Day Off in a Long Time by Brian Finkelstein"/>
    <s v="First Day Off in a Long Time is a comedy show...            _x000a_About suicide."/>
    <x v="3"/>
    <n v="12730.42"/>
    <x v="0"/>
    <x v="0"/>
    <s v="USD"/>
    <n v="1411150092"/>
    <x v="3242"/>
    <b v="1"/>
    <n v="183"/>
    <b v="1"/>
    <s v="theater/plays"/>
    <n v="1.273042"/>
    <n v="69.56513661202186"/>
    <x v="1"/>
    <x v="6"/>
  </r>
  <r>
    <n v="3243"/>
    <s v="THE INCREDIBLE FOX SISTERS"/>
    <s v="Live Source's world premiere of a new play by Jaclyn Backhaus, premiering at the New Ohio Theatre October 30th-November 8th."/>
    <x v="6"/>
    <n v="8227"/>
    <x v="0"/>
    <x v="0"/>
    <s v="USD"/>
    <n v="1444348800"/>
    <x v="3243"/>
    <b v="1"/>
    <n v="71"/>
    <b v="1"/>
    <s v="theater/plays"/>
    <n v="1.028375"/>
    <n v="115.87323943661971"/>
    <x v="1"/>
    <x v="6"/>
  </r>
  <r>
    <n v="3244"/>
    <s v="'Time Please'"/>
    <s v="'Time Please' is a black comedy set in a failing public house in a run-down part of town, where things are about to get messy."/>
    <x v="183"/>
    <n v="1647"/>
    <x v="0"/>
    <x v="1"/>
    <s v="GBP"/>
    <n v="1480613982"/>
    <x v="3244"/>
    <b v="0"/>
    <n v="69"/>
    <b v="1"/>
    <s v="theater/plays"/>
    <n v="1.0293749999999999"/>
    <n v="23.869565217391305"/>
    <x v="1"/>
    <x v="6"/>
  </r>
  <r>
    <n v="3245"/>
    <s v="Roughly Speaking: Voices from The Soup Kitchen"/>
    <s v="Five playwrights volunteer at New York's largest soup kitchen and develop a play around the people they meet."/>
    <x v="223"/>
    <n v="21904"/>
    <x v="0"/>
    <x v="0"/>
    <s v="USD"/>
    <n v="1434074400"/>
    <x v="3245"/>
    <b v="0"/>
    <n v="270"/>
    <b v="1"/>
    <s v="theater/plays"/>
    <n v="1.043047619047619"/>
    <n v="81.125925925925927"/>
    <x v="1"/>
    <x v="6"/>
  </r>
  <r>
    <n v="3246"/>
    <s v="The Gray Man"/>
    <s v="The Gray Man isnâ€™t real. Heâ€™s a ghost story, a boogeyman, a tale mothers make up to keep their children safe."/>
    <x v="3"/>
    <n v="11122"/>
    <x v="0"/>
    <x v="0"/>
    <s v="USD"/>
    <n v="1442030340"/>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x v="30"/>
    <n v="2646.5"/>
    <x v="0"/>
    <x v="1"/>
    <s v="GBP"/>
    <n v="1436696712"/>
    <x v="3247"/>
    <b v="1"/>
    <n v="57"/>
    <b v="1"/>
    <s v="theater/plays"/>
    <n v="1.0586"/>
    <n v="46.429824561403507"/>
    <x v="1"/>
    <x v="6"/>
  </r>
  <r>
    <n v="3248"/>
    <s v="Honest Accomplice Theatre 2015-16 Season"/>
    <s v="Honest Accomplice Theatre produces theatre for social change."/>
    <x v="14"/>
    <n v="12095"/>
    <x v="0"/>
    <x v="0"/>
    <s v="USD"/>
    <n v="1428178757"/>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x v="62"/>
    <n v="5771"/>
    <x v="0"/>
    <x v="0"/>
    <s v="USD"/>
    <n v="1434822914"/>
    <x v="3249"/>
    <b v="1"/>
    <n v="88"/>
    <b v="1"/>
    <s v="theater/plays"/>
    <n v="1.0492727272727274"/>
    <n v="65.579545454545453"/>
    <x v="1"/>
    <x v="6"/>
  </r>
  <r>
    <n v="3250"/>
    <s v="Bring Love's Labour's Lost to Minnesota"/>
    <s v="The birth-child of The Moving Company, Theatre de la Jeune Lune &amp; William Shakespeare:  A wild new production of Love's Labour's Lost."/>
    <x v="31"/>
    <n v="25388"/>
    <x v="0"/>
    <x v="0"/>
    <s v="USD"/>
    <n v="1415213324"/>
    <x v="3250"/>
    <b v="1"/>
    <n v="213"/>
    <b v="1"/>
    <s v="theater/plays"/>
    <n v="1.01552"/>
    <n v="119.1924882629108"/>
    <x v="1"/>
    <x v="6"/>
  </r>
  <r>
    <n v="3251"/>
    <s v="The Metronome Society"/>
    <s v="Self-Titled: A Live (Theatrical) Mixtape. An evening of short plays and music inspired by the works of Jimi, Aretha, Sting and Rufus!"/>
    <x v="15"/>
    <n v="1661"/>
    <x v="0"/>
    <x v="0"/>
    <s v="USD"/>
    <n v="1434907966"/>
    <x v="3251"/>
    <b v="1"/>
    <n v="20"/>
    <b v="1"/>
    <s v="theater/plays"/>
    <n v="1.1073333333333333"/>
    <n v="83.05"/>
    <x v="1"/>
    <x v="6"/>
  </r>
  <r>
    <n v="3252"/>
    <s v="Modern Love"/>
    <s v="How do we navigate the boundaries between friendship, sexual intimacy and obsessive desire?"/>
    <x v="268"/>
    <n v="2876"/>
    <x v="0"/>
    <x v="1"/>
    <s v="GBP"/>
    <n v="1473247240"/>
    <x v="3252"/>
    <b v="1"/>
    <n v="50"/>
    <b v="1"/>
    <s v="theater/plays"/>
    <n v="1.2782222222222221"/>
    <n v="57.52"/>
    <x v="1"/>
    <x v="6"/>
  </r>
  <r>
    <n v="3253"/>
    <s v="EMPATHITRAX, a new play by Ana Nogueira"/>
    <s v="Can you ever truly feel what someone else is feeling?_x000a_Do you want to?"/>
    <x v="22"/>
    <n v="20365"/>
    <x v="0"/>
    <x v="0"/>
    <s v="USD"/>
    <n v="1473306300"/>
    <x v="3253"/>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x v="93"/>
    <n v="13163.5"/>
    <x v="0"/>
    <x v="1"/>
    <s v="GBP"/>
    <n v="1427331809"/>
    <x v="3254"/>
    <b v="1"/>
    <n v="186"/>
    <b v="1"/>
    <s v="theater/plays"/>
    <n v="1.012576923076923"/>
    <n v="70.771505376344081"/>
    <x v="1"/>
    <x v="6"/>
  </r>
  <r>
    <n v="3255"/>
    <s v="Henry V"/>
    <s v="5 Actors, 30 Characters, 90 Minutes._x000a_Let us transport you from London to the fields of Agincourt, using the power of your imagination."/>
    <x v="43"/>
    <n v="525"/>
    <x v="0"/>
    <x v="1"/>
    <s v="GBP"/>
    <n v="1412706375"/>
    <x v="3255"/>
    <b v="1"/>
    <n v="18"/>
    <b v="1"/>
    <s v="theater/plays"/>
    <n v="1.75"/>
    <n v="29.166666666666668"/>
    <x v="1"/>
    <x v="6"/>
  </r>
  <r>
    <n v="3256"/>
    <s v="Paperhand Puppet Intervention 16th Annual Summer Show"/>
    <s v="Our 16th year promises to be bigger and better than ever but we need your help to bring the show to life!"/>
    <x v="3"/>
    <n v="12806"/>
    <x v="0"/>
    <x v="0"/>
    <s v="USD"/>
    <n v="1433995140"/>
    <x v="3256"/>
    <b v="1"/>
    <n v="176"/>
    <b v="1"/>
    <s v="theater/plays"/>
    <n v="1.2806"/>
    <n v="72.76136363636364"/>
    <x v="1"/>
    <x v="6"/>
  </r>
  <r>
    <n v="3257"/>
    <s v="'Hello From Bertha' &amp; '27 Wagons Full of Cotton'"/>
    <s v="A week long run of Tennessee Williams's 'Hello From Bertha' &amp; '27 Wagons Full of Cotton' to raise awareness of Abuse &amp; Prostitution."/>
    <x v="13"/>
    <n v="2125.9899999999998"/>
    <x v="0"/>
    <x v="1"/>
    <s v="GBP"/>
    <n v="1487769952"/>
    <x v="3257"/>
    <b v="0"/>
    <n v="41"/>
    <b v="1"/>
    <s v="theater/plays"/>
    <n v="1.0629949999999999"/>
    <n v="51.853414634146333"/>
    <x v="1"/>
    <x v="6"/>
  </r>
  <r>
    <n v="3258"/>
    <s v="Bluebirds by Joe Brondo"/>
    <s v="A guy named Walt steals a book and plans to sell it to get his life on track... until his wife finds out."/>
    <x v="39"/>
    <n v="7365"/>
    <x v="0"/>
    <x v="0"/>
    <s v="USD"/>
    <n v="1420751861"/>
    <x v="3258"/>
    <b v="1"/>
    <n v="75"/>
    <b v="1"/>
    <s v="theater/plays"/>
    <n v="1.052142857142857"/>
    <n v="98.2"/>
    <x v="1"/>
    <x v="6"/>
  </r>
  <r>
    <n v="3259"/>
    <s v="Laughter is Sacred Space 2.0"/>
    <s v="The Human Faces Tour - Every Story Sacred. This tour is about laughter, grief, and identity in the human striving toward wholeness"/>
    <x v="165"/>
    <n v="24418.6"/>
    <x v="0"/>
    <x v="0"/>
    <s v="USD"/>
    <n v="1475294340"/>
    <x v="3259"/>
    <b v="1"/>
    <n v="97"/>
    <b v="1"/>
    <s v="theater/plays"/>
    <n v="1.0616782608695652"/>
    <n v="251.7381443298969"/>
    <x v="1"/>
    <x v="6"/>
  </r>
  <r>
    <n v="3260"/>
    <s v="Keep the Art of Marionettes Alive With PUPPETWORKS!"/>
    <s v="We're looking to raise money to continue bringing Brooklyn the vanishing art form of marionette puppetry."/>
    <x v="10"/>
    <n v="5462"/>
    <x v="0"/>
    <x v="0"/>
    <s v="USD"/>
    <n v="1448903318"/>
    <x v="3260"/>
    <b v="1"/>
    <n v="73"/>
    <b v="1"/>
    <s v="theater/plays"/>
    <n v="1.0924"/>
    <n v="74.821917808219183"/>
    <x v="1"/>
    <x v="6"/>
  </r>
  <r>
    <n v="3261"/>
    <s v="Scrappy Shakespeare: A Midsummer Night's Dream"/>
    <s v="Six Spartanburg-based professional actors perform A Midsummer Night's Dream outdoors in downtown Spartanburg."/>
    <x v="126"/>
    <n v="3315"/>
    <x v="0"/>
    <x v="0"/>
    <s v="USD"/>
    <n v="1437067476"/>
    <x v="3261"/>
    <b v="1"/>
    <n v="49"/>
    <b v="1"/>
    <s v="theater/plays"/>
    <n v="1.0045454545454546"/>
    <n v="67.65306122448979"/>
    <x v="1"/>
    <x v="6"/>
  </r>
  <r>
    <n v="3262"/>
    <s v="Prison Boxing: A New Play by Leah Joki"/>
    <s v="A one-woman theatrical exploration of the prison system and its inhabitants."/>
    <x v="401"/>
    <n v="12571"/>
    <x v="0"/>
    <x v="0"/>
    <s v="USD"/>
    <n v="1419220800"/>
    <x v="3262"/>
    <b v="1"/>
    <n v="134"/>
    <b v="1"/>
    <s v="theater/plays"/>
    <n v="1.0304098360655738"/>
    <n v="93.81343283582089"/>
    <x v="1"/>
    <x v="6"/>
  </r>
  <r>
    <n v="3263"/>
    <s v="Titus Andronicus (with an all-female cast &amp; crew)"/>
    <s v="Shakespeare's bloodiest tragedy, performed and produced exclusively by women."/>
    <x v="30"/>
    <n v="2804.16"/>
    <x v="0"/>
    <x v="0"/>
    <s v="USD"/>
    <n v="1446238800"/>
    <x v="3263"/>
    <b v="1"/>
    <n v="68"/>
    <b v="1"/>
    <s v="theater/plays"/>
    <n v="1.121664"/>
    <n v="41.237647058823526"/>
    <x v="1"/>
    <x v="6"/>
  </r>
  <r>
    <n v="3264"/>
    <s v="Kapow-i GoGo at The PIT"/>
    <s v="The three part comedic saga of Kapow-i GoGo, who saves the world.  Again.  And again."/>
    <x v="30"/>
    <n v="2575"/>
    <x v="0"/>
    <x v="0"/>
    <s v="USD"/>
    <n v="1422482400"/>
    <x v="3264"/>
    <b v="1"/>
    <n v="49"/>
    <b v="1"/>
    <s v="theater/plays"/>
    <n v="1.03"/>
    <n v="52.551020408163268"/>
    <x v="1"/>
    <x v="6"/>
  </r>
  <r>
    <n v="3265"/>
    <s v="&quot;Where was I&quot; - an autobiographical play on Dementia"/>
    <s v="A theatrical play on Alzheimerâ€™s and the challenges of loving a person who keeps disappearing."/>
    <x v="200"/>
    <n v="4428"/>
    <x v="0"/>
    <x v="17"/>
    <s v="EUR"/>
    <n v="1449162000"/>
    <x v="3265"/>
    <b v="1"/>
    <n v="63"/>
    <b v="1"/>
    <s v="theater/plays"/>
    <n v="1.64"/>
    <n v="70.285714285714292"/>
    <x v="1"/>
    <x v="6"/>
  </r>
  <r>
    <n v="3266"/>
    <s v="Macbeth"/>
    <s v="An original version of Shakespeare's masterpiece that emphasizes family and explores the destruction of blood ties"/>
    <x v="12"/>
    <n v="7877"/>
    <x v="0"/>
    <x v="0"/>
    <s v="USD"/>
    <n v="1434142800"/>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x v="36"/>
    <n v="15315"/>
    <x v="0"/>
    <x v="0"/>
    <s v="USD"/>
    <n v="1437156660"/>
    <x v="3267"/>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x v="13"/>
    <n v="2560"/>
    <x v="0"/>
    <x v="0"/>
    <s v="USD"/>
    <n v="1472074928"/>
    <x v="3268"/>
    <b v="1"/>
    <n v="42"/>
    <b v="1"/>
    <s v="theater/plays"/>
    <n v="1.28"/>
    <n v="60.952380952380949"/>
    <x v="1"/>
    <x v="6"/>
  </r>
  <r>
    <n v="3269"/>
    <s v="Cicada Studios presents &quot;Miss Sarah&quot;"/>
    <s v="Cicada Studios presents, as their inaugural production, a new-writing world premiere at the Edinburgh Fringe Festival 2015."/>
    <x v="6"/>
    <n v="8120"/>
    <x v="0"/>
    <x v="1"/>
    <s v="GBP"/>
    <n v="1434452400"/>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x v="40"/>
    <n v="1830"/>
    <x v="0"/>
    <x v="1"/>
    <s v="GBP"/>
    <n v="1436705265"/>
    <x v="3270"/>
    <b v="1"/>
    <n v="30"/>
    <b v="1"/>
    <s v="theater/plays"/>
    <n v="1.0166666666666666"/>
    <n v="61"/>
    <x v="1"/>
    <x v="6"/>
  </r>
  <r>
    <n v="3271"/>
    <s v="Saxon Court at Southwark Playhouse"/>
    <s v="A razor sharp satire to darken your Christmas."/>
    <x v="15"/>
    <n v="1950"/>
    <x v="0"/>
    <x v="1"/>
    <s v="GBP"/>
    <n v="1414927775"/>
    <x v="3271"/>
    <b v="1"/>
    <n v="51"/>
    <b v="1"/>
    <s v="theater/plays"/>
    <n v="1.3"/>
    <n v="38.235294117647058"/>
    <x v="1"/>
    <x v="6"/>
  </r>
  <r>
    <n v="3272"/>
    <s v="&quot;Next Stop&quot; - Adjusting to dating in NYC"/>
    <s v="A new original play that follows two Israeli singles navigate the humorous and confusing dating scene of NYC."/>
    <x v="3"/>
    <n v="15443"/>
    <x v="0"/>
    <x v="0"/>
    <s v="USD"/>
    <n v="1446814809"/>
    <x v="3272"/>
    <b v="1"/>
    <n v="145"/>
    <b v="1"/>
    <s v="theater/plays"/>
    <n v="1.5443"/>
    <n v="106.50344827586207"/>
    <x v="1"/>
    <x v="6"/>
  </r>
  <r>
    <n v="3273"/>
    <s v="Toscana, or What I Remember"/>
    <s v="We're bringing Tuscany to the Cherry Lane Theatre with a new play about memory and how we deal with people we love but we can't stand."/>
    <x v="23"/>
    <n v="4296"/>
    <x v="0"/>
    <x v="0"/>
    <s v="USD"/>
    <n v="1473879600"/>
    <x v="3273"/>
    <b v="1"/>
    <n v="21"/>
    <b v="1"/>
    <s v="theater/plays"/>
    <n v="1.0740000000000001"/>
    <n v="204.57142857142858"/>
    <x v="1"/>
    <x v="6"/>
  </r>
  <r>
    <n v="3274"/>
    <s v="Orpheus Descending by Tennessee Williams"/>
    <s v="Austin Pendleton directs a rare revival of Tennessee Williams' Orpheus Descending. (photos by Michael Halsband and Talfoto)"/>
    <x v="289"/>
    <n v="15705"/>
    <x v="0"/>
    <x v="0"/>
    <s v="USD"/>
    <n v="1458075600"/>
    <x v="3274"/>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x v="40"/>
    <n v="1805"/>
    <x v="0"/>
    <x v="0"/>
    <s v="USD"/>
    <n v="1423456200"/>
    <x v="3275"/>
    <b v="1"/>
    <n v="12"/>
    <b v="1"/>
    <s v="theater/plays"/>
    <n v="1.0027777777777778"/>
    <n v="150.41666666666666"/>
    <x v="1"/>
    <x v="6"/>
  </r>
  <r>
    <n v="3276"/>
    <s v="We The Astronomers"/>
    <s v="In 2016, KO Theatre presents a world premiere play in Toronto, ON about faith, home, and the secrets we keep from those we love."/>
    <x v="37"/>
    <n v="5258"/>
    <x v="0"/>
    <x v="5"/>
    <s v="CAD"/>
    <n v="1459483140"/>
    <x v="3276"/>
    <b v="1"/>
    <n v="100"/>
    <b v="1"/>
    <s v="theater/plays"/>
    <n v="1.1684444444444444"/>
    <n v="52.58"/>
    <x v="1"/>
    <x v="6"/>
  </r>
  <r>
    <n v="3277"/>
    <s v="Go People does 'Almost, Maine'"/>
    <s v="One of the most popular American plays of the last decade comes to London for its international premiere. Festive and bittersweet."/>
    <x v="10"/>
    <n v="5430"/>
    <x v="0"/>
    <x v="1"/>
    <s v="GBP"/>
    <n v="1416331406"/>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x v="30"/>
    <n v="2585"/>
    <x v="0"/>
    <x v="1"/>
    <s v="GBP"/>
    <n v="1433017303"/>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x v="238"/>
    <n v="6628"/>
    <x v="0"/>
    <x v="0"/>
    <s v="USD"/>
    <n v="1459474059"/>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x v="13"/>
    <n v="2060"/>
    <x v="0"/>
    <x v="0"/>
    <s v="USD"/>
    <n v="1433134800"/>
    <x v="3280"/>
    <b v="0"/>
    <n v="30"/>
    <b v="1"/>
    <s v="theater/plays"/>
    <n v="1.03"/>
    <n v="68.666666666666671"/>
    <x v="1"/>
    <x v="6"/>
  </r>
  <r>
    <n v="3281"/>
    <s v="KICK It's Not How High. It's How Strong! Written &amp; Performed"/>
    <s v="&quot;This is how theater should connect to people&quot;  Margo Jefferson, Pulitzer Prize winning critic"/>
    <x v="10"/>
    <n v="6080"/>
    <x v="0"/>
    <x v="0"/>
    <s v="USD"/>
    <n v="1441153705"/>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x v="310"/>
    <n v="31820.5"/>
    <x v="0"/>
    <x v="0"/>
    <s v="USD"/>
    <n v="1461904788"/>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x v="134"/>
    <n v="838"/>
    <x v="0"/>
    <x v="1"/>
    <s v="GBP"/>
    <n v="1455138000"/>
    <x v="3283"/>
    <b v="0"/>
    <n v="47"/>
    <b v="1"/>
    <s v="theater/plays"/>
    <n v="1.0475000000000001"/>
    <n v="17.829787234042552"/>
    <x v="1"/>
    <x v="6"/>
  </r>
  <r>
    <n v="3284"/>
    <s v="Help fund Black Enough!"/>
    <s v="Black Enough is an LSU student-staged performance exploring the effects of white supremacy on the black community."/>
    <x v="9"/>
    <n v="3048"/>
    <x v="0"/>
    <x v="0"/>
    <s v="USD"/>
    <n v="1454047140"/>
    <x v="3284"/>
    <b v="0"/>
    <n v="15"/>
    <b v="1"/>
    <s v="theater/plays"/>
    <n v="1.016"/>
    <n v="203.2"/>
    <x v="1"/>
    <x v="6"/>
  </r>
  <r>
    <n v="3285"/>
    <s v="By Morning"/>
    <s v="A new play by Matthew Gasda"/>
    <x v="402"/>
    <n v="5604"/>
    <x v="0"/>
    <x v="0"/>
    <s v="USD"/>
    <n v="1488258000"/>
    <x v="3285"/>
    <b v="0"/>
    <n v="81"/>
    <b v="1"/>
    <s v="theater/plays"/>
    <n v="1.1210242048409682"/>
    <n v="69.18518518518519"/>
    <x v="1"/>
    <x v="6"/>
  </r>
  <r>
    <n v="3286"/>
    <s v="THE FALL - A New Play at FringeNYC!"/>
    <s v="An ensemble-driven play inspired by real-life accounts about six young women who lost their fathers on 9/11. August 2016 at FringeNYC!"/>
    <x v="36"/>
    <n v="15265"/>
    <x v="0"/>
    <x v="0"/>
    <s v="USD"/>
    <n v="1471291782"/>
    <x v="3286"/>
    <b v="0"/>
    <n v="122"/>
    <b v="1"/>
    <s v="theater/plays"/>
    <n v="1.0176666666666667"/>
    <n v="125.12295081967213"/>
    <x v="1"/>
    <x v="6"/>
  </r>
  <r>
    <n v="3287"/>
    <s v="Three Things: Stories About Life"/>
    <s v="An inspirational one-man play about crisis, community, and the search for wholeness."/>
    <x v="30"/>
    <n v="2500"/>
    <x v="0"/>
    <x v="5"/>
    <s v="CAD"/>
    <n v="1448733628"/>
    <x v="3287"/>
    <b v="0"/>
    <n v="34"/>
    <b v="1"/>
    <s v="theater/plays"/>
    <n v="1"/>
    <n v="73.529411764705884"/>
    <x v="1"/>
    <x v="6"/>
  </r>
  <r>
    <n v="3288"/>
    <s v="Cancer patient Anne Bartram's bucket list wish..."/>
    <s v="Cancer patient Anne Bartram's bucket list wish, is to have her new play performed at a London venue and reviewed by a national paper."/>
    <x v="3"/>
    <n v="10026.49"/>
    <x v="0"/>
    <x v="1"/>
    <s v="GBP"/>
    <n v="1466463600"/>
    <x v="3288"/>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x v="2"/>
    <n v="665.21"/>
    <x v="0"/>
    <x v="1"/>
    <s v="GBP"/>
    <n v="1487580602"/>
    <x v="3289"/>
    <b v="0"/>
    <n v="25"/>
    <b v="1"/>
    <s v="theater/plays"/>
    <n v="1.3304200000000002"/>
    <n v="26.608400000000003"/>
    <x v="1"/>
    <x v="6"/>
  </r>
  <r>
    <n v="3290"/>
    <s v="Get JunkBox Theatre To Edinburgh Fringe!"/>
    <s v="Pregnancy. Viagra. Murder. Nutella. What more could you want?_x000a__x000a_Help get JunkBox Theatre to Edinburgh Fringe 2017!"/>
    <x v="13"/>
    <n v="2424"/>
    <x v="0"/>
    <x v="1"/>
    <s v="GBP"/>
    <n v="1489234891"/>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x v="2"/>
    <n v="570"/>
    <x v="0"/>
    <x v="0"/>
    <s v="USD"/>
    <n v="1442462340"/>
    <x v="3291"/>
    <b v="0"/>
    <n v="14"/>
    <b v="1"/>
    <s v="theater/plays"/>
    <n v="1.1399999999999999"/>
    <n v="40.714285714285715"/>
    <x v="1"/>
    <x v="6"/>
  </r>
  <r>
    <n v="3292"/>
    <s v="Dick Whittington - our 2016 community pantomime!"/>
    <s v="Iver Heath Drama Club is a not-for-profit community group and this year we are performing DICK WHITTINGTON."/>
    <x v="403"/>
    <n v="289"/>
    <x v="0"/>
    <x v="1"/>
    <s v="GBP"/>
    <n v="1449257348"/>
    <x v="3292"/>
    <b v="0"/>
    <n v="15"/>
    <b v="1"/>
    <s v="theater/plays"/>
    <n v="2.8613861386138613"/>
    <n v="19.266666666666666"/>
    <x v="1"/>
    <x v="6"/>
  </r>
  <r>
    <n v="3293"/>
    <s v="Threefold Social Organism Theatre Project"/>
    <s v="In 1917 Rudolf Steiner's Threefold Social Organism was an attempt to save a devastated Europe. 100 years later do we have a new chance?"/>
    <x v="37"/>
    <n v="7670"/>
    <x v="0"/>
    <x v="4"/>
    <s v="NZD"/>
    <n v="1488622352"/>
    <x v="3293"/>
    <b v="0"/>
    <n v="91"/>
    <b v="1"/>
    <s v="theater/plays"/>
    <n v="1.7044444444444444"/>
    <n v="84.285714285714292"/>
    <x v="1"/>
    <x v="6"/>
  </r>
  <r>
    <n v="3294"/>
    <s v="old man's Gift"/>
    <s v="A young theatre company promoting new talent and looking for help in funding our very first set for our black comedy &quot;old man's Gift&quot;"/>
    <x v="20"/>
    <n v="710"/>
    <x v="0"/>
    <x v="1"/>
    <s v="GBP"/>
    <n v="1434459554"/>
    <x v="3294"/>
    <b v="0"/>
    <n v="24"/>
    <b v="1"/>
    <s v="theater/plays"/>
    <n v="1.1833333333333333"/>
    <n v="29.583333333333332"/>
    <x v="1"/>
    <x v="6"/>
  </r>
  <r>
    <n v="3295"/>
    <s v="The Divine Comedy Show"/>
    <s v="A comedic drama about The Devil and his quest to take a bride and to Hell with the consequences, no matter what they may be."/>
    <x v="176"/>
    <n v="720.01"/>
    <x v="0"/>
    <x v="1"/>
    <s v="GBP"/>
    <n v="1474886229"/>
    <x v="3295"/>
    <b v="0"/>
    <n v="27"/>
    <b v="1"/>
    <s v="theater/plays"/>
    <n v="1.0285857142857142"/>
    <n v="26.667037037037037"/>
    <x v="1"/>
    <x v="6"/>
  </r>
  <r>
    <n v="3296"/>
    <s v="Alix in Wundergarten"/>
    <s v="A dark theatrical comedy about four actors recording a warped radio version of Lewis Carroll's 'Alice's Adventures in Wonderland'."/>
    <x v="15"/>
    <n v="2161"/>
    <x v="0"/>
    <x v="1"/>
    <s v="GBP"/>
    <n v="1448229600"/>
    <x v="3296"/>
    <b v="0"/>
    <n v="47"/>
    <b v="1"/>
    <s v="theater/plays"/>
    <n v="1.4406666666666668"/>
    <n v="45.978723404255319"/>
    <x v="1"/>
    <x v="6"/>
  </r>
  <r>
    <n v="3297"/>
    <s v="MY EYES WENT DARK"/>
    <s v="A father loses his family in a freak plane crash and goes on to murder the air traffic controller he holds responsible."/>
    <x v="62"/>
    <n v="5504"/>
    <x v="0"/>
    <x v="1"/>
    <s v="GBP"/>
    <n v="1438037940"/>
    <x v="3297"/>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x v="3"/>
    <n v="10173"/>
    <x v="0"/>
    <x v="0"/>
    <s v="USD"/>
    <n v="1442102400"/>
    <x v="329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x v="9"/>
    <n v="3486"/>
    <x v="0"/>
    <x v="0"/>
    <s v="USD"/>
    <n v="1444860063"/>
    <x v="3299"/>
    <b v="0"/>
    <n v="63"/>
    <b v="1"/>
    <s v="theater/plays"/>
    <n v="1.1619999999999999"/>
    <n v="55.333333333333336"/>
    <x v="1"/>
    <x v="6"/>
  </r>
  <r>
    <n v="3300"/>
    <s v="MAX &amp; ELSA: NO MUSIC. NO CHILDREN."/>
    <s v="A subversive parody about the two people for whom the hills were NOT alive with THE SOUND OF MUSIC."/>
    <x v="9"/>
    <n v="4085"/>
    <x v="0"/>
    <x v="0"/>
    <s v="USD"/>
    <n v="143032986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x v="9"/>
    <n v="4004"/>
    <x v="0"/>
    <x v="0"/>
    <s v="USD"/>
    <n v="1470034740"/>
    <x v="3301"/>
    <b v="0"/>
    <n v="70"/>
    <b v="1"/>
    <s v="theater/plays"/>
    <n v="1.3346666666666667"/>
    <n v="57.2"/>
    <x v="1"/>
    <x v="6"/>
  </r>
  <r>
    <n v="3302"/>
    <s v="El muro de BorÃ­s KiÃ©n"/>
    <s v="FilosofÃ­a de los anÃ³nimos"/>
    <x v="33"/>
    <n v="8685"/>
    <x v="0"/>
    <x v="3"/>
    <s v="EUR"/>
    <n v="1481099176"/>
    <x v="3302"/>
    <b v="0"/>
    <n v="50"/>
    <b v="1"/>
    <s v="theater/plays"/>
    <n v="1.0339285714285715"/>
    <n v="173.7"/>
    <x v="1"/>
    <x v="6"/>
  </r>
  <r>
    <n v="3303"/>
    <s v="VisiÃ³n Latino Theatre Company"/>
    <s v="VisiÃ³n Latino Theatre Company was founded by three young latino professionals sharing the stories of everyday latinos."/>
    <x v="40"/>
    <n v="2086"/>
    <x v="0"/>
    <x v="0"/>
    <s v="USD"/>
    <n v="1427553484"/>
    <x v="3303"/>
    <b v="0"/>
    <n v="35"/>
    <b v="1"/>
    <s v="theater/plays"/>
    <n v="1.1588888888888889"/>
    <n v="59.6"/>
    <x v="1"/>
    <x v="6"/>
  </r>
  <r>
    <n v="3304"/>
    <s v="I Can Ski Forever 3"/>
    <s v="A musical comedy production celebrating the unique, lovable, insufferable ski culture of the modern day mountain town."/>
    <x v="36"/>
    <n v="15677.5"/>
    <x v="0"/>
    <x v="0"/>
    <s v="USD"/>
    <n v="1482418752"/>
    <x v="3304"/>
    <b v="0"/>
    <n v="175"/>
    <b v="1"/>
    <s v="theater/plays"/>
    <n v="1.0451666666666666"/>
    <n v="89.585714285714289"/>
    <x v="1"/>
    <x v="6"/>
  </r>
  <r>
    <n v="3305"/>
    <s v="The Judgment of Paris"/>
    <s v="The Judgement of Paris is an exciting, inspirational poem set to run Oct. 2, 3 &amp; 4 at Plays &amp; Players, but we need funding and fans."/>
    <x v="23"/>
    <n v="4081"/>
    <x v="0"/>
    <x v="0"/>
    <s v="USD"/>
    <n v="1438374748"/>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x v="15"/>
    <n v="2630"/>
    <x v="0"/>
    <x v="0"/>
    <s v="USD"/>
    <n v="1465527600"/>
    <x v="3306"/>
    <b v="0"/>
    <n v="54"/>
    <b v="1"/>
    <s v="theater/plays"/>
    <n v="1.7533333333333334"/>
    <n v="48.703703703703702"/>
    <x v="1"/>
    <x v="6"/>
  </r>
  <r>
    <n v="3307"/>
    <s v="The Respectful Prostitute"/>
    <s v="A group of Stanford students are going to present Jean-Paul Sartre's play, The Respectful Prostitute, at the end of Spring quarter."/>
    <x v="28"/>
    <n v="1066.8"/>
    <x v="0"/>
    <x v="0"/>
    <s v="USD"/>
    <n v="1463275339"/>
    <x v="3307"/>
    <b v="0"/>
    <n v="20"/>
    <b v="1"/>
    <s v="theater/plays"/>
    <n v="1.0668"/>
    <n v="53.339999999999996"/>
    <x v="1"/>
    <x v="6"/>
  </r>
  <r>
    <n v="3308"/>
    <s v="A Hand of Talons"/>
    <s v="Descend into the dark world of steampunk noir in this thrilling new play, written by Maggie Lee and directed by Amy Poisson!"/>
    <x v="8"/>
    <n v="4280"/>
    <x v="0"/>
    <x v="0"/>
    <s v="USD"/>
    <n v="1460581365"/>
    <x v="3308"/>
    <b v="0"/>
    <n v="57"/>
    <b v="1"/>
    <s v="theater/plays"/>
    <n v="1.2228571428571429"/>
    <n v="75.087719298245617"/>
    <x v="1"/>
    <x v="6"/>
  </r>
  <r>
    <n v="3309"/>
    <s v="Collision Course"/>
    <s v="Two unlikely friends, a garage, tinned beans &amp; the end of the world."/>
    <x v="18"/>
    <n v="558"/>
    <x v="0"/>
    <x v="1"/>
    <s v="GBP"/>
    <n v="1476632178"/>
    <x v="3309"/>
    <b v="0"/>
    <n v="31"/>
    <b v="1"/>
    <s v="theater/plays"/>
    <n v="1.5942857142857143"/>
    <n v="18"/>
    <x v="1"/>
    <x v="6"/>
  </r>
  <r>
    <n v="3310"/>
    <s v="The Island Boys: A New Play"/>
    <s v="A new play about coming coming home, recovery, and trying to find God in the process."/>
    <x v="115"/>
    <n v="6505"/>
    <x v="0"/>
    <x v="0"/>
    <s v="USD"/>
    <n v="1444169825"/>
    <x v="3310"/>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x v="30"/>
    <n v="2746"/>
    <x v="0"/>
    <x v="0"/>
    <s v="USD"/>
    <n v="1445065210"/>
    <x v="3311"/>
    <b v="0"/>
    <n v="45"/>
    <b v="1"/>
    <s v="theater/plays"/>
    <n v="1.0984"/>
    <n v="61.022222222222226"/>
    <x v="1"/>
    <x v="6"/>
  </r>
  <r>
    <n v="3312"/>
    <s v="Richard III"/>
    <s v="Bare Theatre presents one of Shakespeare's most notorious characters in the final chapter of the War of the Roses saga."/>
    <x v="30"/>
    <n v="2501"/>
    <x v="0"/>
    <x v="0"/>
    <s v="USD"/>
    <n v="1478901600"/>
    <x v="3312"/>
    <b v="0"/>
    <n v="41"/>
    <b v="1"/>
    <s v="theater/plays"/>
    <n v="1.0004"/>
    <n v="61"/>
    <x v="1"/>
    <x v="6"/>
  </r>
  <r>
    <n v="3313"/>
    <s v="Melbin the Accidental"/>
    <s v="A modern reworking of Shakespeare's histories and tragedies in iambic pentameter to talk of death, love, and race."/>
    <x v="13"/>
    <n v="2321"/>
    <x v="0"/>
    <x v="0"/>
    <s v="USD"/>
    <n v="1453856400"/>
    <x v="3313"/>
    <b v="0"/>
    <n v="29"/>
    <b v="1"/>
    <s v="theater/plays"/>
    <n v="1.1605000000000001"/>
    <n v="80.034482758620683"/>
    <x v="1"/>
    <x v="6"/>
  </r>
  <r>
    <n v="3314"/>
    <s v="The White Bike"/>
    <s v="I want to add a new perspective to the cycling safety debate by taking my play THE WHITE BIKE to the Edinburgh Festival of Cycling"/>
    <x v="134"/>
    <n v="1686"/>
    <x v="0"/>
    <x v="1"/>
    <s v="GBP"/>
    <n v="1431115500"/>
    <x v="3314"/>
    <b v="0"/>
    <n v="58"/>
    <b v="1"/>
    <s v="theater/plays"/>
    <n v="2.1074999999999999"/>
    <n v="29.068965517241381"/>
    <x v="1"/>
    <x v="6"/>
  </r>
  <r>
    <n v="3315"/>
    <s v="Red and The Wolf: A Prospero Theatre Production"/>
    <s v="Help Prospero take its Dark Retelling of the &quot;Red&quot; story to Edinburgh! The Forest breathes and waits...will you join us?"/>
    <x v="23"/>
    <n v="4400"/>
    <x v="0"/>
    <x v="1"/>
    <s v="GBP"/>
    <n v="1462519041"/>
    <x v="3315"/>
    <b v="0"/>
    <n v="89"/>
    <b v="1"/>
    <s v="theater/plays"/>
    <n v="1.1000000000000001"/>
    <n v="49.438202247191015"/>
    <x v="1"/>
    <x v="6"/>
  </r>
  <r>
    <n v="3316"/>
    <s v="LOVENESS, the play @FringeNYC 2014"/>
    <s v="Gorgeousness that which sits in the root of Loveness._x000a_Other than this there is no endearment for or otherwise_x000a_to describe."/>
    <x v="404"/>
    <n v="11747.18"/>
    <x v="0"/>
    <x v="0"/>
    <s v="USD"/>
    <n v="1407506040"/>
    <x v="3316"/>
    <b v="0"/>
    <n v="125"/>
    <b v="1"/>
    <s v="theater/plays"/>
    <n v="1.0008673425918038"/>
    <n v="93.977440000000001"/>
    <x v="1"/>
    <x v="6"/>
  </r>
  <r>
    <n v="3317"/>
    <s v="Seven Minutes in Eternity"/>
    <s v="Andy Boyd's epic new satire about heroes and villains, humankind's search for glory, and fascism in America"/>
    <x v="405"/>
    <n v="1115"/>
    <x v="0"/>
    <x v="0"/>
    <s v="USD"/>
    <n v="1465347424"/>
    <x v="3317"/>
    <b v="0"/>
    <n v="18"/>
    <b v="1"/>
    <s v="theater/plays"/>
    <n v="1.0619047619047619"/>
    <n v="61.944444444444443"/>
    <x v="1"/>
    <x v="6"/>
  </r>
  <r>
    <n v="3318"/>
    <s v="ROOMIES - Atlantic Canada Tour 2016-17"/>
    <s v="Help us strengthen and inspire disability arts in Atlantic Canada"/>
    <x v="13"/>
    <n v="2512"/>
    <x v="0"/>
    <x v="5"/>
    <s v="CAD"/>
    <n v="1460341800"/>
    <x v="3318"/>
    <b v="0"/>
    <n v="32"/>
    <b v="1"/>
    <s v="theater/plays"/>
    <n v="1.256"/>
    <n v="78.5"/>
    <x v="1"/>
    <x v="6"/>
  </r>
  <r>
    <n v="3319"/>
    <s v="Down the Rabbit Hole"/>
    <s v="Down the Rabbit Hole is an exciting new play by Not Just Theatre Productions. To be performed at Matthew's Yard Theatre in Feb 2015"/>
    <x v="2"/>
    <n v="540"/>
    <x v="0"/>
    <x v="1"/>
    <s v="GBP"/>
    <n v="1422712986"/>
    <x v="3319"/>
    <b v="0"/>
    <n v="16"/>
    <b v="1"/>
    <s v="theater/plays"/>
    <n v="1.08"/>
    <n v="33.75"/>
    <x v="1"/>
    <x v="6"/>
  </r>
  <r>
    <n v="3320"/>
    <s v="Mama Threw Me So High &amp; He Who Speaks"/>
    <s v="Imaginary Theater Company presents two modern day tall tales about family, resilience and redemption."/>
    <x v="30"/>
    <n v="2525"/>
    <x v="0"/>
    <x v="0"/>
    <s v="USD"/>
    <n v="1466557557"/>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x v="2"/>
    <n v="537"/>
    <x v="0"/>
    <x v="0"/>
    <s v="USD"/>
    <n v="1413431940"/>
    <x v="3321"/>
    <b v="0"/>
    <n v="15"/>
    <b v="1"/>
    <s v="theater/plays"/>
    <n v="1.0740000000000001"/>
    <n v="35.799999999999997"/>
    <x v="1"/>
    <x v="6"/>
  </r>
  <r>
    <n v="3322"/>
    <s v="Familiar Strangers â€” A Staged Reading"/>
    <s v="Familiar Strangers follows the journey of a community of people living homeless on the streets in and around Tompkins Square Park."/>
    <x v="126"/>
    <n v="3350"/>
    <x v="0"/>
    <x v="0"/>
    <s v="USD"/>
    <n v="1466567700"/>
    <x v="3322"/>
    <b v="0"/>
    <n v="23"/>
    <b v="1"/>
    <s v="theater/plays"/>
    <n v="1.0151515151515151"/>
    <n v="145.65217391304347"/>
    <x v="1"/>
    <x v="6"/>
  </r>
  <r>
    <n v="3323"/>
    <s v="Migrants' Theatre"/>
    <s v="Young adult theatre makers from London are raising money to cover costs for touring with their current production MigrantsÂ´ Rhapsody."/>
    <x v="28"/>
    <n v="1259"/>
    <x v="0"/>
    <x v="1"/>
    <s v="GBP"/>
    <n v="1474793208"/>
    <x v="3323"/>
    <b v="0"/>
    <n v="49"/>
    <b v="1"/>
    <s v="theater/plays"/>
    <n v="1.2589999999999999"/>
    <n v="25.693877551020407"/>
    <x v="1"/>
    <x v="6"/>
  </r>
  <r>
    <n v="3324"/>
    <s v="At Swim, Two Boys"/>
    <s v="The play tells the story of Jim and Doyler and their friendship on the brink of Irish independence."/>
    <x v="15"/>
    <n v="1525"/>
    <x v="0"/>
    <x v="17"/>
    <s v="EUR"/>
    <n v="1465135190"/>
    <x v="3324"/>
    <b v="0"/>
    <n v="10"/>
    <b v="1"/>
    <s v="theater/plays"/>
    <n v="1.0166666666666666"/>
    <n v="152.5"/>
    <x v="1"/>
    <x v="6"/>
  </r>
  <r>
    <n v="3325"/>
    <s v="Infectious, love at the end of the 21st century!"/>
    <s v="Innovative Theatre Company Needs You To Reach Funding Requirements. We Are So Close We Can Smell It! Thank You In Advance."/>
    <x v="44"/>
    <n v="450"/>
    <x v="0"/>
    <x v="1"/>
    <s v="GBP"/>
    <n v="1428256277"/>
    <x v="3325"/>
    <b v="0"/>
    <n v="15"/>
    <b v="1"/>
    <s v="theater/plays"/>
    <n v="1.125"/>
    <n v="30"/>
    <x v="1"/>
    <x v="6"/>
  </r>
  <r>
    <n v="3326"/>
    <s v="Me? A Caregiver?"/>
    <s v="An edgy, hilarious, compassionate and honest show to help caregivers find courage, trust their instincts and above all, to laugh."/>
    <x v="6"/>
    <n v="8110"/>
    <x v="0"/>
    <x v="0"/>
    <s v="USD"/>
    <n v="1425830905"/>
    <x v="3326"/>
    <b v="0"/>
    <n v="57"/>
    <b v="1"/>
    <s v="theater/plays"/>
    <n v="1.0137499999999999"/>
    <n v="142.28070175438597"/>
    <x v="1"/>
    <x v="6"/>
  </r>
  <r>
    <n v="3327"/>
    <s v="Itch + Scratch at Hackney Showroom"/>
    <s v="After 3 successful nights last year, Itch+Scratch are back. New writing, live music and party fun. Best New Theatre, Great Night Out."/>
    <x v="134"/>
    <n v="810"/>
    <x v="0"/>
    <x v="1"/>
    <s v="GBP"/>
    <n v="1462697966"/>
    <x v="3327"/>
    <b v="0"/>
    <n v="33"/>
    <b v="1"/>
    <s v="theater/plays"/>
    <n v="1.0125"/>
    <n v="24.545454545454547"/>
    <x v="1"/>
    <x v="6"/>
  </r>
  <r>
    <n v="3328"/>
    <s v="3 Days In Savannah Part II"/>
    <s v="&quot;3 Days In Savannah&quot; explores the issues of love, racism, and regret while reminding us that, &quot;life is a game and love is the prize.&quot;"/>
    <x v="40"/>
    <n v="2635"/>
    <x v="0"/>
    <x v="0"/>
    <s v="USD"/>
    <n v="1404522000"/>
    <x v="3328"/>
    <b v="0"/>
    <n v="9"/>
    <b v="1"/>
    <s v="theater/plays"/>
    <n v="1.4638888888888888"/>
    <n v="292.77777777777777"/>
    <x v="1"/>
    <x v="6"/>
  </r>
  <r>
    <n v="3329"/>
    <s v="Jestia and Raedon"/>
    <s v="Jestia and Raedon is a brand new romantic comedy play going to the Edinburgh Fringe Festival this summer."/>
    <x v="28"/>
    <n v="1168"/>
    <x v="0"/>
    <x v="1"/>
    <s v="GBP"/>
    <n v="1406502000"/>
    <x v="3329"/>
    <b v="0"/>
    <n v="26"/>
    <b v="1"/>
    <s v="theater/plays"/>
    <n v="1.1679999999999999"/>
    <n v="44.92307692307692"/>
    <x v="1"/>
    <x v="6"/>
  </r>
  <r>
    <n v="3330"/>
    <s v="Tissue by Louise Page. A play about Breast Cancer."/>
    <s v="&quot;Tissue&quot; is a play about Breast Cancer. Produced by MonkeyBond theatre co.ltd to raise awareness for Breast cancer."/>
    <x v="15"/>
    <n v="1594"/>
    <x v="0"/>
    <x v="1"/>
    <s v="GBP"/>
    <n v="1427919468"/>
    <x v="3330"/>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x v="10"/>
    <n v="5226"/>
    <x v="0"/>
    <x v="0"/>
    <s v="USD"/>
    <n v="1444149886"/>
    <x v="3331"/>
    <b v="0"/>
    <n v="65"/>
    <b v="1"/>
    <s v="theater/plays"/>
    <n v="1.0451999999999999"/>
    <n v="80.400000000000006"/>
    <x v="1"/>
    <x v="6"/>
  </r>
  <r>
    <n v="3332"/>
    <s v="Cortez"/>
    <s v="Two marine biologists are at odds during an important expedition. When a stranded shark refuses to die, things get weird."/>
    <x v="12"/>
    <n v="6000"/>
    <x v="0"/>
    <x v="0"/>
    <s v="USD"/>
    <n v="1405802330"/>
    <x v="3332"/>
    <b v="0"/>
    <n v="83"/>
    <b v="1"/>
    <s v="theater/plays"/>
    <n v="1"/>
    <n v="72.289156626506028"/>
    <x v="1"/>
    <x v="6"/>
  </r>
  <r>
    <n v="3333"/>
    <s v="From Providence to Cuba: A Historic Theater Adventure"/>
    <s v="Providence's Latino theater, ECAS Theater, is headed to Cuba in July to premiere an original Cuban play there. Help us make history!"/>
    <x v="8"/>
    <n v="3660"/>
    <x v="0"/>
    <x v="0"/>
    <s v="USD"/>
    <n v="1434384880"/>
    <x v="3333"/>
    <b v="0"/>
    <n v="111"/>
    <b v="1"/>
    <s v="theater/plays"/>
    <n v="1.0457142857142858"/>
    <n v="32.972972972972975"/>
    <x v="1"/>
    <x v="6"/>
  </r>
  <r>
    <n v="3334"/>
    <s v="The Saltbox Theatre Collective Seed Money Project"/>
    <s v="The Saltbox Theatre Collective is a brand new not-for-profit theatre company in Illinois."/>
    <x v="406"/>
    <n v="5366"/>
    <x v="0"/>
    <x v="0"/>
    <s v="USD"/>
    <n v="1438259422"/>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x v="10"/>
    <n v="5016"/>
    <x v="0"/>
    <x v="1"/>
    <s v="GBP"/>
    <n v="1407106800"/>
    <x v="3335"/>
    <b v="0"/>
    <n v="63"/>
    <b v="1"/>
    <s v="theater/plays"/>
    <n v="1.0032000000000001"/>
    <n v="79.61904761904762"/>
    <x v="1"/>
    <x v="6"/>
  </r>
  <r>
    <n v="3336"/>
    <s v="WILDE TALES"/>
    <s v="A theatrical adaptation of Oscar Wilde's short stories, presented by Suitcase Civilians at The Space, April 5-10 2016."/>
    <x v="49"/>
    <n v="250"/>
    <x v="0"/>
    <x v="1"/>
    <s v="GBP"/>
    <n v="1459845246"/>
    <x v="3336"/>
    <b v="0"/>
    <n v="9"/>
    <b v="1"/>
    <s v="theater/plays"/>
    <n v="1"/>
    <n v="27.777777777777779"/>
    <x v="1"/>
    <x v="6"/>
  </r>
  <r>
    <n v="3337"/>
    <s v="Das Ding - A Globetrotting Comedy"/>
    <s v="StoneCrabs is thrilled to bring to the UK the first English production of Philipp LÃ¶hleâ€™s play Das Ding (The Thing)."/>
    <x v="30"/>
    <n v="2755"/>
    <x v="0"/>
    <x v="1"/>
    <s v="GBP"/>
    <n v="1412974800"/>
    <x v="3337"/>
    <b v="0"/>
    <n v="34"/>
    <b v="1"/>
    <s v="theater/plays"/>
    <n v="1.1020000000000001"/>
    <n v="81.029411764705884"/>
    <x v="1"/>
    <x v="6"/>
  </r>
  <r>
    <n v="3338"/>
    <s v="The Last Days of Judas Iscariot"/>
    <s v="Join Estelle Parsons in support of Theater That Looks and Sounds Like America"/>
    <x v="36"/>
    <n v="15327"/>
    <x v="0"/>
    <x v="0"/>
    <s v="USD"/>
    <n v="1487944080"/>
    <x v="3338"/>
    <b v="0"/>
    <n v="112"/>
    <b v="1"/>
    <s v="theater/plays"/>
    <n v="1.0218"/>
    <n v="136.84821428571428"/>
    <x v="1"/>
    <x v="6"/>
  </r>
  <r>
    <n v="3339"/>
    <s v="FRESH PRODUCE'd LA presents: Friends in Transient Places"/>
    <s v="FPLA presents FRIENDS IN TRANSIENT PLACES by Jonathan Caren: a magical story of modern life."/>
    <x v="6"/>
    <n v="8348"/>
    <x v="0"/>
    <x v="0"/>
    <s v="USD"/>
    <n v="1469721518"/>
    <x v="3339"/>
    <b v="0"/>
    <n v="47"/>
    <b v="1"/>
    <s v="theater/plays"/>
    <n v="1.0435000000000001"/>
    <n v="177.61702127659575"/>
    <x v="1"/>
    <x v="6"/>
  </r>
  <r>
    <n v="3340"/>
    <s v="King Lear"/>
    <s v="The Eno River Players is a community theater in Durham, North Carolina. We are trying to raise money to get our second show on its feet"/>
    <x v="9"/>
    <n v="4145"/>
    <x v="0"/>
    <x v="0"/>
    <s v="USD"/>
    <n v="1481066554"/>
    <x v="3340"/>
    <b v="0"/>
    <n v="38"/>
    <b v="1"/>
    <s v="theater/plays"/>
    <n v="1.3816666666666666"/>
    <n v="109.07894736842105"/>
    <x v="1"/>
    <x v="6"/>
  </r>
  <r>
    <n v="3341"/>
    <s v="Today I Live"/>
    <s v="A London flat, two stories play simultaneously. Irish mapmaker 1821, Iranian artist present day. Each senses the other. Worlds collide."/>
    <x v="295"/>
    <n v="3350"/>
    <x v="0"/>
    <x v="1"/>
    <s v="GBP"/>
    <n v="1465750800"/>
    <x v="3341"/>
    <b v="0"/>
    <n v="28"/>
    <b v="1"/>
    <s v="theater/plays"/>
    <n v="1"/>
    <n v="119.64285714285714"/>
    <x v="1"/>
    <x v="6"/>
  </r>
  <r>
    <n v="3342"/>
    <s v="Uprising Theatre Company's First Production"/>
    <s v="We believe in the power of stories to change the world. Theatre that inspires transformation."/>
    <x v="12"/>
    <n v="6100"/>
    <x v="0"/>
    <x v="0"/>
    <s v="USD"/>
    <n v="1427864340"/>
    <x v="3342"/>
    <b v="0"/>
    <n v="78"/>
    <b v="1"/>
    <s v="theater/plays"/>
    <n v="1.0166666666666666"/>
    <n v="78.205128205128204"/>
    <x v="1"/>
    <x v="6"/>
  </r>
  <r>
    <n v="3343"/>
    <s v="The Girl Who Touched the Stars"/>
    <s v="Two sisters make a set of paper dolls which take them on a journey across lands, creating memories along the way."/>
    <x v="176"/>
    <n v="1200"/>
    <x v="0"/>
    <x v="1"/>
    <s v="GBP"/>
    <n v="1460553480"/>
    <x v="3343"/>
    <b v="0"/>
    <n v="23"/>
    <b v="1"/>
    <s v="theater/plays"/>
    <n v="1.7142857142857142"/>
    <n v="52.173913043478258"/>
    <x v="1"/>
    <x v="6"/>
  </r>
  <r>
    <n v="3344"/>
    <s v="The Other Group Theatre"/>
    <s v="We are a company of crafted and trained actors, writers and directors dedicated to the principles set by the legendary Group Theatre."/>
    <x v="37"/>
    <n v="4565"/>
    <x v="0"/>
    <x v="0"/>
    <s v="USD"/>
    <n v="1409374093"/>
    <x v="3344"/>
    <b v="0"/>
    <n v="40"/>
    <b v="1"/>
    <s v="theater/plays"/>
    <n v="1.0144444444444445"/>
    <n v="114.125"/>
    <x v="1"/>
    <x v="6"/>
  </r>
  <r>
    <n v="3345"/>
    <s v="Ultramarine Girl: A Cup Full of Courage"/>
    <s v="Please help us raise funds for the production costs of a world premiere production of a play that will raise awareness for spina bifida"/>
    <x v="2"/>
    <n v="650"/>
    <x v="0"/>
    <x v="0"/>
    <s v="USD"/>
    <n v="1429317420"/>
    <x v="3345"/>
    <b v="0"/>
    <n v="13"/>
    <b v="1"/>
    <s v="theater/plays"/>
    <n v="1.3"/>
    <n v="50"/>
    <x v="1"/>
    <x v="6"/>
  </r>
  <r>
    <n v="3346"/>
    <s v="Shakespearean Youth Theatre (SYT) - The Tempest"/>
    <s v="Tempest opens Feb. 25. Please support Shakespeare, the arts and community youth theater! Be a part of something special!"/>
    <x v="15"/>
    <n v="1650"/>
    <x v="0"/>
    <x v="0"/>
    <s v="USD"/>
    <n v="1424910910"/>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x v="13"/>
    <n v="2389"/>
    <x v="0"/>
    <x v="1"/>
    <s v="GBP"/>
    <n v="1462741200"/>
    <x v="3347"/>
    <b v="0"/>
    <n v="22"/>
    <b v="1"/>
    <s v="theater/plays"/>
    <n v="1.1944999999999999"/>
    <n v="108.59090909090909"/>
    <x v="1"/>
    <x v="6"/>
  </r>
  <r>
    <n v="3348"/>
    <s v="Macbeth"/>
    <s v="Old Hat's new production explores the bleak culture of war and the cosmic powers of guilt and imagination in Shakespeare's tragedy."/>
    <x v="62"/>
    <n v="5516"/>
    <x v="0"/>
    <x v="0"/>
    <s v="USD"/>
    <n v="1461988740"/>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x v="28"/>
    <n v="1534"/>
    <x v="0"/>
    <x v="0"/>
    <s v="USD"/>
    <n v="1465837200"/>
    <x v="3349"/>
    <b v="0"/>
    <n v="14"/>
    <b v="1"/>
    <s v="theater/plays"/>
    <n v="1.534"/>
    <n v="109.57142857142857"/>
    <x v="1"/>
    <x v="6"/>
  </r>
  <r>
    <n v="3350"/>
    <s v="Visions"/>
    <s v="Nora Wageners TheaterstÃ¼ck lÃ¤dt den Zuschauer ein auf eine teils lustige, teils dÃ¼stere Reise ins Wohnzimmer der jungen, arbeitslosen K"/>
    <x v="8"/>
    <n v="3655"/>
    <x v="0"/>
    <x v="19"/>
    <s v="EUR"/>
    <n v="1448838000"/>
    <x v="3350"/>
    <b v="0"/>
    <n v="51"/>
    <b v="1"/>
    <s v="theater/plays"/>
    <n v="1.0442857142857143"/>
    <n v="71.666666666666671"/>
    <x v="1"/>
    <x v="6"/>
  </r>
  <r>
    <n v="3351"/>
    <s v="Action To The Word's DRACULA"/>
    <s v="A thrilling 'steampunk' reworking of the infamous gothic horror novel by a powerhouse ensemble will leave you begging to be bitten."/>
    <x v="10"/>
    <n v="5055"/>
    <x v="0"/>
    <x v="1"/>
    <s v="GBP"/>
    <n v="1406113200"/>
    <x v="3351"/>
    <b v="0"/>
    <n v="54"/>
    <b v="1"/>
    <s v="theater/plays"/>
    <n v="1.0109999999999999"/>
    <n v="93.611111111111114"/>
    <x v="1"/>
    <x v="6"/>
  </r>
  <r>
    <n v="3352"/>
    <s v="Brief Hiatus: Little Deaths 2016"/>
    <s v="Actors creating more theatre in Brighton. A LOT MORE. Classics, contemporary, new writing, Shakespeare, foreign translations and more."/>
    <x v="10"/>
    <n v="5376"/>
    <x v="0"/>
    <x v="1"/>
    <s v="GBP"/>
    <n v="1467414000"/>
    <x v="3352"/>
    <b v="0"/>
    <n v="70"/>
    <b v="1"/>
    <s v="theater/plays"/>
    <n v="1.0751999999999999"/>
    <n v="76.8"/>
    <x v="1"/>
    <x v="6"/>
  </r>
  <r>
    <n v="3353"/>
    <s v="Nude: A play by Paul Hewitt"/>
    <s v="A new spoken word play, written by Paul Hewitt, in 3 parts about love and fate, inspired by the Ruba'iyat of Omar Khayyam."/>
    <x v="2"/>
    <n v="1575"/>
    <x v="0"/>
    <x v="1"/>
    <s v="GBP"/>
    <n v="1462230000"/>
    <x v="3353"/>
    <b v="0"/>
    <n v="44"/>
    <b v="1"/>
    <s v="theater/plays"/>
    <n v="3.15"/>
    <n v="35.795454545454547"/>
    <x v="1"/>
    <x v="6"/>
  </r>
  <r>
    <n v="3354"/>
    <s v="Strangeloop Theatre - A Focus on New Works"/>
    <s v="Help Strangeloop Theatre create and support new work by sponsoring our 2015-2016 season."/>
    <x v="9"/>
    <n v="3058"/>
    <x v="0"/>
    <x v="0"/>
    <s v="USD"/>
    <n v="1446091260"/>
    <x v="3354"/>
    <b v="0"/>
    <n v="55"/>
    <b v="1"/>
    <s v="theater/plays"/>
    <n v="1.0193333333333334"/>
    <n v="55.6"/>
    <x v="1"/>
    <x v="6"/>
  </r>
  <r>
    <n v="3355"/>
    <s v="Jelly Beans at Theatre503"/>
    <s v="Help get Jelly Beans to the Theatre503 stage. An important piece of new writing by Dan Pick, produced by Kuleshov Theatre"/>
    <x v="257"/>
    <n v="2210"/>
    <x v="0"/>
    <x v="1"/>
    <s v="GBP"/>
    <n v="1462879020"/>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x v="15"/>
    <n v="1521"/>
    <x v="0"/>
    <x v="1"/>
    <s v="GBP"/>
    <n v="1468611272"/>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x v="13"/>
    <n v="2020"/>
    <x v="0"/>
    <x v="1"/>
    <s v="GBP"/>
    <n v="1406887310"/>
    <x v="3357"/>
    <b v="0"/>
    <n v="21"/>
    <b v="1"/>
    <s v="theater/plays"/>
    <n v="1.01"/>
    <n v="96.19047619047619"/>
    <x v="1"/>
    <x v="6"/>
  </r>
  <r>
    <n v="3358"/>
    <s v="One-Man Show: &quot;The Book Of oded, Chapter 2&quot;"/>
    <s v="Alef productions, LLC is proud to present a World Premiere Play about Acceptance, Relationships,  Mortality and Love!"/>
    <x v="3"/>
    <n v="10299"/>
    <x v="0"/>
    <x v="0"/>
    <s v="USD"/>
    <n v="1416385679"/>
    <x v="3358"/>
    <b v="0"/>
    <n v="162"/>
    <b v="1"/>
    <s v="theater/plays"/>
    <n v="1.0299"/>
    <n v="63.574074074074076"/>
    <x v="1"/>
    <x v="6"/>
  </r>
  <r>
    <n v="3359"/>
    <s v="BEIRUT, LADY OF LEBANON"/>
    <s v="A Theatrical Production Celebrating the Lebanese Culture and the Human Spirit in Time of War."/>
    <x v="23"/>
    <n v="4250"/>
    <x v="0"/>
    <x v="0"/>
    <s v="USD"/>
    <n v="1487985734"/>
    <x v="3359"/>
    <b v="0"/>
    <n v="23"/>
    <b v="1"/>
    <s v="theater/plays"/>
    <n v="1.0625"/>
    <n v="184.78260869565219"/>
    <x v="1"/>
    <x v="6"/>
  </r>
  <r>
    <n v="3360"/>
    <s v="Pretty Butch"/>
    <s v="World Premiere, an M1 Singapore Fringe Festival 2017 commission."/>
    <x v="7"/>
    <n v="9124"/>
    <x v="0"/>
    <x v="20"/>
    <s v="SGD"/>
    <n v="1481731140"/>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x v="10"/>
    <n v="5673"/>
    <x v="0"/>
    <x v="0"/>
    <s v="USD"/>
    <n v="1409587140"/>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x v="2"/>
    <n v="1090"/>
    <x v="0"/>
    <x v="0"/>
    <s v="USD"/>
    <n v="1425704100"/>
    <x v="3362"/>
    <b v="0"/>
    <n v="20"/>
    <b v="1"/>
    <s v="theater/plays"/>
    <n v="2.1800000000000002"/>
    <n v="54.5"/>
    <x v="1"/>
    <x v="6"/>
  </r>
  <r>
    <n v="3363"/>
    <s v="Making the Move--Edinburgh Fringe 2014"/>
    <s v="A first play about a first kiss, Making the Move is going to the Edinburgh Fringe festival.  Join the party, fall in love.  Help us!"/>
    <x v="407"/>
    <n v="7860"/>
    <x v="0"/>
    <x v="0"/>
    <s v="USD"/>
    <n v="1408464000"/>
    <x v="3363"/>
    <b v="0"/>
    <n v="26"/>
    <b v="1"/>
    <s v="theater/plays"/>
    <n v="1.0141935483870967"/>
    <n v="302.30769230769232"/>
    <x v="1"/>
    <x v="6"/>
  </r>
  <r>
    <n v="3364"/>
    <s v="Cancel The Sunshine"/>
    <s v="Cancel The SunshineÂ is a new play that explores living with a mental health condition in an honest, witty and articulate way."/>
    <x v="9"/>
    <n v="3178"/>
    <x v="0"/>
    <x v="1"/>
    <s v="GBP"/>
    <n v="1458075600"/>
    <x v="3364"/>
    <b v="0"/>
    <n v="72"/>
    <b v="1"/>
    <s v="theater/plays"/>
    <n v="1.0593333333333332"/>
    <n v="44.138888888888886"/>
    <x v="1"/>
    <x v="6"/>
  </r>
  <r>
    <n v="3365"/>
    <s v="From the Pulpit to the Runway"/>
    <s v="A dazzling dramatic musical drama that takes place inside a Charm City Church! Help us finance a play that is back by popular demand!"/>
    <x v="30"/>
    <n v="2600"/>
    <x v="0"/>
    <x v="0"/>
    <s v="USD"/>
    <n v="1449973592"/>
    <x v="3365"/>
    <b v="0"/>
    <n v="3"/>
    <b v="1"/>
    <s v="theater/plays"/>
    <n v="1.04"/>
    <n v="866.66666666666663"/>
    <x v="1"/>
    <x v="6"/>
  </r>
  <r>
    <n v="3366"/>
    <s v="Montclair Shakespeare Series"/>
    <s v="The Series will consist of free staged readings of Shakespeare's plays, brought to life by professional actors in Montclair, NJ."/>
    <x v="2"/>
    <n v="1105"/>
    <x v="0"/>
    <x v="0"/>
    <s v="USD"/>
    <n v="1431481037"/>
    <x v="3366"/>
    <b v="0"/>
    <n v="18"/>
    <b v="1"/>
    <s v="theater/plays"/>
    <n v="2.21"/>
    <n v="61.388888888888886"/>
    <x v="1"/>
    <x v="6"/>
  </r>
  <r>
    <n v="3367"/>
    <s v="Only Forever at The Hope Theatre"/>
    <s v="An intense new play exploring how far you would go to protect your family.  Employing new graduates to give their careers a kickstart."/>
    <x v="47"/>
    <n v="890"/>
    <x v="0"/>
    <x v="1"/>
    <s v="GBP"/>
    <n v="1438467894"/>
    <x v="3367"/>
    <b v="0"/>
    <n v="30"/>
    <b v="1"/>
    <s v="theater/plays"/>
    <n v="1.1866666666666668"/>
    <n v="29.666666666666668"/>
    <x v="1"/>
    <x v="6"/>
  </r>
  <r>
    <n v="3368"/>
    <s v="Peter Pan by J.M. Barrie @ Open Space Arts"/>
    <s v="Help a non-profit community theatre create an unforgettable production of J.M. Barrie's classic play."/>
    <x v="28"/>
    <n v="1046"/>
    <x v="0"/>
    <x v="0"/>
    <s v="USD"/>
    <n v="1420088400"/>
    <x v="3368"/>
    <b v="0"/>
    <n v="23"/>
    <b v="1"/>
    <s v="theater/plays"/>
    <n v="1.046"/>
    <n v="45.478260869565219"/>
    <x v="1"/>
    <x v="6"/>
  </r>
  <r>
    <n v="3369"/>
    <s v="The Collector, a play by Daniel Wade"/>
    <s v="How far would you go for revenge? The Collector is a dark thriller of regret, retribution and broken masculinity."/>
    <x v="10"/>
    <n v="5195"/>
    <x v="0"/>
    <x v="17"/>
    <s v="EUR"/>
    <n v="1484441980"/>
    <x v="3369"/>
    <b v="0"/>
    <n v="54"/>
    <b v="1"/>
    <s v="theater/plays"/>
    <n v="1.0389999999999999"/>
    <n v="96.203703703703709"/>
    <x v="1"/>
    <x v="6"/>
  </r>
  <r>
    <n v="3370"/>
    <s v="&quot;I'm Alright&quot;...an Enso Theatre Education production."/>
    <s v="I'm Alright. A story of young women, told by young women, for the world."/>
    <x v="15"/>
    <n v="1766"/>
    <x v="0"/>
    <x v="0"/>
    <s v="USD"/>
    <n v="1481961600"/>
    <x v="3370"/>
    <b v="0"/>
    <n v="26"/>
    <b v="1"/>
    <s v="theater/plays"/>
    <n v="1.1773333333333333"/>
    <n v="67.92307692307692"/>
    <x v="1"/>
    <x v="6"/>
  </r>
  <r>
    <n v="3371"/>
    <s v="Red Planet (or One Way Ticket) Staged Reading"/>
    <s v="Help support Red Planet, a new science fiction play based off the Mars One exploration."/>
    <x v="48"/>
    <n v="277"/>
    <x v="0"/>
    <x v="0"/>
    <s v="USD"/>
    <n v="1449089965"/>
    <x v="3371"/>
    <b v="0"/>
    <n v="9"/>
    <b v="1"/>
    <s v="theater/plays"/>
    <n v="1.385"/>
    <n v="30.777777777777779"/>
    <x v="1"/>
    <x v="6"/>
  </r>
  <r>
    <n v="3372"/>
    <s v="All the Best, Jack"/>
    <s v="This play tells the story of the toxicity of sensationalism shown through one man's struggle with notoriety."/>
    <x v="28"/>
    <n v="1035"/>
    <x v="0"/>
    <x v="0"/>
    <s v="USD"/>
    <n v="1408942740"/>
    <x v="3372"/>
    <b v="0"/>
    <n v="27"/>
    <b v="1"/>
    <s v="theater/plays"/>
    <n v="1.0349999999999999"/>
    <n v="38.333333333333336"/>
    <x v="1"/>
    <x v="6"/>
  </r>
  <r>
    <n v="3373"/>
    <s v="The Rules: Sex, Lies &amp; Serial Killers"/>
    <s v="The Rules is a brand new black-comedy, serial-killer-romance debuting at the Edinburgh Fringe this August and we need your help!"/>
    <x v="13"/>
    <n v="2005"/>
    <x v="0"/>
    <x v="1"/>
    <s v="GBP"/>
    <n v="1437235200"/>
    <x v="3373"/>
    <b v="0"/>
    <n v="30"/>
    <b v="1"/>
    <s v="theater/plays"/>
    <n v="1.0024999999999999"/>
    <n v="66.833333333333329"/>
    <x v="1"/>
    <x v="6"/>
  </r>
  <r>
    <n v="3374"/>
    <s v="HELP BUILD &quot;THE CASTLE&quot;"/>
    <s v="A rare  production of World acclaimed playwright Howard Barker's groundbreaking &amp; provocative 'The Castle'."/>
    <x v="8"/>
    <n v="3730"/>
    <x v="0"/>
    <x v="5"/>
    <s v="CAD"/>
    <n v="1446053616"/>
    <x v="3374"/>
    <b v="0"/>
    <n v="52"/>
    <b v="1"/>
    <s v="theater/plays"/>
    <n v="1.0657142857142856"/>
    <n v="71.730769230769226"/>
    <x v="1"/>
    <x v="6"/>
  </r>
  <r>
    <n v="3375"/>
    <s v="The Frida Kahlo of Penge West"/>
    <s v="Production of wickedly funny new play for two women, written by iconic songwriter and ex-London's Burning man, Chris Larner"/>
    <x v="9"/>
    <n v="3000"/>
    <x v="0"/>
    <x v="1"/>
    <s v="GBP"/>
    <n v="1400423973"/>
    <x v="3375"/>
    <b v="0"/>
    <n v="17"/>
    <b v="1"/>
    <s v="theater/plays"/>
    <n v="1"/>
    <n v="176.47058823529412"/>
    <x v="1"/>
    <x v="6"/>
  </r>
  <r>
    <n v="3376"/>
    <s v="The Tutors"/>
    <s v="3 college grads struggling to fund their social network. 1 bratty blackmailing student. 1 dreamy Asian business man. 1 awesome play."/>
    <x v="6"/>
    <n v="8001"/>
    <x v="0"/>
    <x v="0"/>
    <s v="USD"/>
    <n v="1429976994"/>
    <x v="3376"/>
    <b v="0"/>
    <n v="19"/>
    <b v="1"/>
    <s v="theater/plays"/>
    <n v="1.0001249999999999"/>
    <n v="421.10526315789474"/>
    <x v="1"/>
    <x v="6"/>
  </r>
  <r>
    <n v="3377"/>
    <s v="To Kill a Machine"/>
    <s v="An empowering play about war time code breaker Alan Turing which tells the real story of a hero vilified for his sexuality and suicide."/>
    <x v="6"/>
    <n v="8084"/>
    <x v="0"/>
    <x v="1"/>
    <s v="GBP"/>
    <n v="1426870560"/>
    <x v="3377"/>
    <b v="0"/>
    <n v="77"/>
    <b v="1"/>
    <s v="theater/plays"/>
    <n v="1.0105"/>
    <n v="104.98701298701299"/>
    <x v="1"/>
    <x v="6"/>
  </r>
  <r>
    <n v="3378"/>
    <s v="Rose of June"/>
    <s v="'Can you ever find acceptance in death?' _x000a_Rose of June is a piece of theatre exploring the stages of grief. Unity Theatre - September"/>
    <x v="131"/>
    <n v="592"/>
    <x v="0"/>
    <x v="1"/>
    <s v="GBP"/>
    <n v="1409490480"/>
    <x v="3378"/>
    <b v="0"/>
    <n v="21"/>
    <b v="1"/>
    <s v="theater/plays"/>
    <n v="1.0763636363636364"/>
    <n v="28.19047619047619"/>
    <x v="1"/>
    <x v="6"/>
  </r>
  <r>
    <n v="3379"/>
    <s v="The Promise"/>
    <s v="A play by Alexei Arbuzov about the lives of three teenagers during the Nazi siege of Leningrad, 1942, in a new adaptation by Nick Dear."/>
    <x v="13"/>
    <n v="2073"/>
    <x v="0"/>
    <x v="1"/>
    <s v="GBP"/>
    <n v="1440630000"/>
    <x v="3379"/>
    <b v="0"/>
    <n v="38"/>
    <b v="1"/>
    <s v="theater/plays"/>
    <n v="1.0365"/>
    <n v="54.55263157894737"/>
    <x v="1"/>
    <x v="6"/>
  </r>
  <r>
    <n v="3380"/>
    <s v="A Hard Rain - New York Debut"/>
    <s v="A Hard Rain is a new play that takes place on the eve of the Stonewall riots in the â€˜hiddenâ€™ gay bars of 1969 Greenwich Village."/>
    <x v="9"/>
    <n v="3133"/>
    <x v="0"/>
    <x v="0"/>
    <s v="USD"/>
    <n v="1417305178"/>
    <x v="3380"/>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x v="23"/>
    <n v="4090"/>
    <x v="0"/>
    <x v="0"/>
    <s v="USD"/>
    <n v="1426044383"/>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x v="8"/>
    <n v="3526"/>
    <x v="0"/>
    <x v="1"/>
    <s v="GBP"/>
    <n v="1470092340"/>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x v="257"/>
    <n v="1955"/>
    <x v="0"/>
    <x v="0"/>
    <s v="USD"/>
    <n v="1466707620"/>
    <x v="3383"/>
    <b v="0"/>
    <n v="30"/>
    <b v="1"/>
    <s v="theater/plays"/>
    <n v="1.1171428571428572"/>
    <n v="65.166666666666671"/>
    <x v="1"/>
    <x v="6"/>
  </r>
  <r>
    <n v="3384"/>
    <s v="The Hat"/>
    <s v="Six gay men, emotional baggage, and online dating: what could go wrong? A play about looking for love and finding something better."/>
    <x v="12"/>
    <n v="6000.66"/>
    <x v="0"/>
    <x v="0"/>
    <s v="USD"/>
    <n v="1448074800"/>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x v="13"/>
    <n v="2000"/>
    <x v="0"/>
    <x v="0"/>
    <s v="USD"/>
    <n v="1418244552"/>
    <x v="3385"/>
    <b v="0"/>
    <n v="15"/>
    <b v="1"/>
    <s v="theater/plays"/>
    <n v="1"/>
    <n v="133.33333333333334"/>
    <x v="1"/>
    <x v="6"/>
  </r>
  <r>
    <n v="3386"/>
    <s v="Going To Market"/>
    <s v="Stories from the Bronx make for an uncommon play. Help us finish funding this production, supported by the Kevin Spacey Foundation."/>
    <x v="13"/>
    <n v="2100"/>
    <x v="0"/>
    <x v="0"/>
    <s v="USD"/>
    <n v="1417620506"/>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x v="9"/>
    <n v="3506"/>
    <x v="0"/>
    <x v="0"/>
    <s v="USD"/>
    <n v="1418581088"/>
    <x v="3387"/>
    <b v="0"/>
    <n v="35"/>
    <b v="1"/>
    <s v="theater/plays"/>
    <n v="1.1686666666666667"/>
    <n v="100.17142857142858"/>
    <x v="1"/>
    <x v="6"/>
  </r>
  <r>
    <n v="3388"/>
    <s v="ICONS"/>
    <s v="ICONS is a unique new play about the Amazon warrior women from Greek myth and re-imagines them from a contemporary female perspective."/>
    <x v="15"/>
    <n v="1557"/>
    <x v="0"/>
    <x v="1"/>
    <s v="GBP"/>
    <n v="1434625441"/>
    <x v="3388"/>
    <b v="0"/>
    <n v="45"/>
    <b v="1"/>
    <s v="theater/plays"/>
    <n v="1.038"/>
    <n v="34.6"/>
    <x v="1"/>
    <x v="6"/>
  </r>
  <r>
    <n v="3389"/>
    <s v="Chimera Ensemble Productions Fund"/>
    <s v="Chimera Ensemble is launching 2 inaugural theater productions, and we need support to do high quality work!"/>
    <x v="3"/>
    <n v="11450"/>
    <x v="0"/>
    <x v="0"/>
    <s v="USD"/>
    <n v="1464960682"/>
    <x v="3389"/>
    <b v="0"/>
    <n v="62"/>
    <b v="1"/>
    <s v="theater/plays"/>
    <n v="1.145"/>
    <n v="184.67741935483872"/>
    <x v="1"/>
    <x v="6"/>
  </r>
  <r>
    <n v="3390"/>
    <s v="Support 1140 Productions' 'Romeo Juliet'"/>
    <s v="1140 Productions adapts Shakespeare's 'Romeo and Juliet' for a contemporary audience. It's a raw, melancholic spin on the classic tale."/>
    <x v="15"/>
    <n v="1536"/>
    <x v="0"/>
    <x v="0"/>
    <s v="USD"/>
    <n v="1405017345"/>
    <x v="3390"/>
    <b v="0"/>
    <n v="22"/>
    <b v="1"/>
    <s v="theater/plays"/>
    <n v="1.024"/>
    <n v="69.818181818181813"/>
    <x v="1"/>
    <x v="6"/>
  </r>
  <r>
    <n v="3391"/>
    <s v="TRAVELING needs a Reading"/>
    <s v="New play about the comfort and the danger of living with memories. Gay themes. Experienced team looking to present first reading"/>
    <x v="2"/>
    <n v="1115"/>
    <x v="0"/>
    <x v="0"/>
    <s v="USD"/>
    <n v="1407536880"/>
    <x v="3391"/>
    <b v="0"/>
    <n v="18"/>
    <b v="1"/>
    <s v="theater/plays"/>
    <n v="2.23"/>
    <n v="61.944444444444443"/>
    <x v="1"/>
    <x v="6"/>
  </r>
  <r>
    <n v="3392"/>
    <s v="1 in 3"/>
    <s v="Life is more than the days you have left. 1 in 3 tells of two normal people &amp; their confrontation with mortality and the dice of fate."/>
    <x v="2"/>
    <n v="500"/>
    <x v="0"/>
    <x v="1"/>
    <s v="GBP"/>
    <n v="1462565855"/>
    <x v="3392"/>
    <b v="0"/>
    <n v="12"/>
    <b v="1"/>
    <s v="theater/plays"/>
    <n v="1"/>
    <n v="41.666666666666664"/>
    <x v="1"/>
    <x v="6"/>
  </r>
  <r>
    <n v="3393"/>
    <s v="The Maltese Bodkin"/>
    <s v="hiSTORYstage presents a film noir-style comedy mystery with a Shakespearean twist performed as a 1944 radio drama."/>
    <x v="15"/>
    <n v="1587"/>
    <x v="0"/>
    <x v="0"/>
    <s v="USD"/>
    <n v="1415234760"/>
    <x v="3393"/>
    <b v="0"/>
    <n v="44"/>
    <b v="1"/>
    <s v="theater/plays"/>
    <n v="1.0580000000000001"/>
    <n v="36.06818181818182"/>
    <x v="1"/>
    <x v="6"/>
  </r>
  <r>
    <n v="3394"/>
    <s v="Buffer: Edinburgh Fringe 2014"/>
    <s v="Ambitious, Edinburgh-based company, Thrive Theatre, are bringing their brand new comedy BUFFER to the 2014 Edinburgh Fringe!"/>
    <x v="131"/>
    <n v="783"/>
    <x v="0"/>
    <x v="1"/>
    <s v="GBP"/>
    <n v="1406470645"/>
    <x v="3394"/>
    <b v="0"/>
    <n v="27"/>
    <b v="1"/>
    <s v="theater/plays"/>
    <n v="1.4236363636363636"/>
    <n v="29"/>
    <x v="1"/>
    <x v="6"/>
  </r>
  <r>
    <n v="3395"/>
    <s v="MIRAMAR"/>
    <s v="Miramar is a a darkly funny play exploring what it is we call â€˜homeâ€™."/>
    <x v="2"/>
    <n v="920"/>
    <x v="0"/>
    <x v="1"/>
    <s v="GBP"/>
    <n v="1433009400"/>
    <x v="3395"/>
    <b v="0"/>
    <n v="38"/>
    <b v="1"/>
    <s v="theater/plays"/>
    <n v="1.84"/>
    <n v="24.210526315789473"/>
    <x v="1"/>
    <x v="6"/>
  </r>
  <r>
    <n v="3396"/>
    <s v="Rainbowtown"/>
    <s v="&quot;Rainbowtown&quot; is a new play for kids. Help us bring it to the Main Line during the 2014 Philadelphia Fringe Festival!"/>
    <x v="15"/>
    <n v="1565"/>
    <x v="0"/>
    <x v="0"/>
    <s v="USD"/>
    <n v="1401595140"/>
    <x v="3396"/>
    <b v="0"/>
    <n v="28"/>
    <b v="1"/>
    <s v="theater/plays"/>
    <n v="1.0433333333333332"/>
    <n v="55.892857142857146"/>
    <x v="1"/>
    <x v="6"/>
  </r>
  <r>
    <n v="3397"/>
    <s v="Waiting for Godot - Blue Sky Theatre &amp; Arts"/>
    <s v="Help a group of recovering alcoholics bring Samuel Beckett's classic to a seaside town!"/>
    <x v="49"/>
    <n v="280"/>
    <x v="0"/>
    <x v="1"/>
    <s v="GBP"/>
    <n v="1455832800"/>
    <x v="3397"/>
    <b v="0"/>
    <n v="24"/>
    <b v="1"/>
    <s v="theater/plays"/>
    <n v="1.1200000000000001"/>
    <n v="11.666666666666666"/>
    <x v="1"/>
    <x v="6"/>
  </r>
  <r>
    <n v="3398"/>
    <s v="Lord of the Flies - Syracuse University"/>
    <s v="We're mounting a theatrical adaptation of Lord of the Flies completely student directed, produced, designed, managed and performed."/>
    <x v="23"/>
    <n v="4443"/>
    <x v="0"/>
    <x v="0"/>
    <s v="USD"/>
    <n v="1416589200"/>
    <x v="3398"/>
    <b v="0"/>
    <n v="65"/>
    <b v="1"/>
    <s v="theater/plays"/>
    <n v="1.1107499999999999"/>
    <n v="68.353846153846149"/>
    <x v="1"/>
    <x v="6"/>
  </r>
  <r>
    <n v="3399"/>
    <s v="Spinning Wheel Youth Takeover"/>
    <s v="13 young people have taken over Spinning Wheel Theatre to choose, produce and create their own show from scratch."/>
    <x v="38"/>
    <n v="1245"/>
    <x v="0"/>
    <x v="1"/>
    <s v="GBP"/>
    <n v="1424556325"/>
    <x v="3399"/>
    <b v="0"/>
    <n v="46"/>
    <b v="1"/>
    <s v="theater/plays"/>
    <n v="1.0375000000000001"/>
    <n v="27.065217391304348"/>
    <x v="1"/>
    <x v="6"/>
  </r>
  <r>
    <n v="3400"/>
    <s v="You, Me and That Guy"/>
    <s v="A hilarious comedy starring Sarah, a recent grad, who uses the magic of a mystical open mic to solve the problems of her relationships."/>
    <x v="3"/>
    <n v="10041"/>
    <x v="0"/>
    <x v="0"/>
    <s v="USD"/>
    <n v="1409266414"/>
    <x v="3400"/>
    <b v="0"/>
    <n v="85"/>
    <b v="1"/>
    <s v="theater/plays"/>
    <n v="1.0041"/>
    <n v="118.12941176470588"/>
    <x v="1"/>
    <x v="6"/>
  </r>
  <r>
    <n v="3401"/>
    <s v="This is why we Live ... (Astonishment)"/>
    <s v="Support a daring new theatre creation               _x000a_Supportez une audacieuse compagnie internationale et aidez-les Ã  crÃ©er leur piÃ¨ce"/>
    <x v="193"/>
    <n v="2954"/>
    <x v="0"/>
    <x v="1"/>
    <s v="GBP"/>
    <n v="1438968146"/>
    <x v="3401"/>
    <b v="0"/>
    <n v="66"/>
    <b v="1"/>
    <s v="theater/plays"/>
    <n v="1.0186206896551724"/>
    <n v="44.757575757575758"/>
    <x v="1"/>
    <x v="6"/>
  </r>
  <r>
    <n v="3402"/>
    <s v="Liberty Falls, 54321"/>
    <s v="Itâ€™s a celebration of our heritage. Well, not all of ours. If you live in Liberty Falls, itâ€™s yours. If you donâ€™t, then it's not."/>
    <x v="36"/>
    <n v="16465"/>
    <x v="0"/>
    <x v="0"/>
    <s v="USD"/>
    <n v="1447295460"/>
    <x v="3402"/>
    <b v="0"/>
    <n v="165"/>
    <b v="1"/>
    <s v="theater/plays"/>
    <n v="1.0976666666666666"/>
    <n v="99.787878787878782"/>
    <x v="1"/>
    <x v="6"/>
  </r>
  <r>
    <n v="3403"/>
    <s v="'Fats and Tanya' - a play by Lucy Gallagher"/>
    <s v="Two worlds, one bond - no turning back._x000a_A dark comedy about domestic abuse and the power of an unlikely friendship"/>
    <x v="13"/>
    <n v="2000"/>
    <x v="0"/>
    <x v="1"/>
    <s v="GBP"/>
    <n v="1435230324"/>
    <x v="3403"/>
    <b v="0"/>
    <n v="17"/>
    <b v="1"/>
    <s v="theater/plays"/>
    <n v="1"/>
    <n v="117.64705882352941"/>
    <x v="1"/>
    <x v="6"/>
  </r>
  <r>
    <n v="3404"/>
    <s v="Montclair Shakespeare Series: A Midsummer Night's Dream"/>
    <s v="The Montclair Shakespeare Series presents staged readings of Shakespeare's work in historic venues throughout the summer in Montclair."/>
    <x v="2"/>
    <n v="610"/>
    <x v="0"/>
    <x v="0"/>
    <s v="USD"/>
    <n v="1434542702"/>
    <x v="3404"/>
    <b v="0"/>
    <n v="3"/>
    <b v="1"/>
    <s v="theater/plays"/>
    <n v="1.22"/>
    <n v="203.33333333333334"/>
    <x v="1"/>
    <x v="6"/>
  </r>
  <r>
    <n v="3405"/>
    <s v="Seance Theatre Performs Noel Coward's Blithe Spirit"/>
    <s v="We are Seance Theatre Group trying to fund our first performance, Noel Coward's hysterical comedy farce, Blithe Spirit."/>
    <x v="18"/>
    <n v="481.5"/>
    <x v="0"/>
    <x v="1"/>
    <s v="GBP"/>
    <n v="1456876740"/>
    <x v="3405"/>
    <b v="0"/>
    <n v="17"/>
    <b v="1"/>
    <s v="theater/plays"/>
    <n v="1.3757142857142857"/>
    <n v="28.323529411764707"/>
    <x v="1"/>
    <x v="6"/>
  </r>
  <r>
    <n v="3406"/>
    <s v="Voices of Swords"/>
    <s v="A funny and moving new play about two families dealing with aging parents in very different ways!"/>
    <x v="3"/>
    <n v="10031"/>
    <x v="0"/>
    <x v="0"/>
    <s v="USD"/>
    <n v="1405511376"/>
    <x v="3406"/>
    <b v="0"/>
    <n v="91"/>
    <b v="1"/>
    <s v="theater/plays"/>
    <n v="1.0031000000000001"/>
    <n v="110.23076923076923"/>
    <x v="1"/>
    <x v="6"/>
  </r>
  <r>
    <n v="3407"/>
    <s v="Chlorine Edinburgh 2014"/>
    <s v="Biddy is 24. Biddy is a hopeless romantic. Biddy always wanted to be a vegan. Find out what happens_x000a_when Biddy gets sectioned."/>
    <x v="13"/>
    <n v="2142"/>
    <x v="0"/>
    <x v="1"/>
    <s v="GBP"/>
    <n v="1404641289"/>
    <x v="3407"/>
    <b v="0"/>
    <n v="67"/>
    <b v="1"/>
    <s v="theater/plays"/>
    <n v="1.071"/>
    <n v="31.970149253731343"/>
    <x v="1"/>
    <x v="6"/>
  </r>
  <r>
    <n v="3408"/>
    <s v="&quot;She Has a Name&quot; on tour"/>
    <s v="Help us take &quot;She Has a Name&quot;, the human trafficking story of one victim, on tour to all over Northern and Central California."/>
    <x v="2"/>
    <n v="1055"/>
    <x v="0"/>
    <x v="0"/>
    <s v="USD"/>
    <n v="1405727304"/>
    <x v="3408"/>
    <b v="0"/>
    <n v="18"/>
    <b v="1"/>
    <s v="theater/plays"/>
    <n v="2.11"/>
    <n v="58.611111111111114"/>
    <x v="1"/>
    <x v="6"/>
  </r>
  <r>
    <n v="3409"/>
    <s v="Who Said Theatre Presents: The Calm"/>
    <s v="Exciting and visceral new-writing that challenges the way we view the fine line between war and terror..."/>
    <x v="2"/>
    <n v="618"/>
    <x v="0"/>
    <x v="1"/>
    <s v="GBP"/>
    <n v="1469998680"/>
    <x v="3409"/>
    <b v="0"/>
    <n v="21"/>
    <b v="1"/>
    <s v="theater/plays"/>
    <n v="1.236"/>
    <n v="29.428571428571427"/>
    <x v="1"/>
    <x v="6"/>
  </r>
  <r>
    <n v="3410"/>
    <s v="the southland company - LAUNCH LOS ANGELES"/>
    <s v="Join us in a campaign benefitting the southland company and its interdisciplinary artistic efforts in Los Angeles."/>
    <x v="9"/>
    <n v="3255"/>
    <x v="0"/>
    <x v="0"/>
    <s v="USD"/>
    <n v="1465196400"/>
    <x v="3410"/>
    <b v="0"/>
    <n v="40"/>
    <b v="1"/>
    <s v="theater/plays"/>
    <n v="1.085"/>
    <n v="81.375"/>
    <x v="1"/>
    <x v="6"/>
  </r>
  <r>
    <n v="3411"/>
    <s v="Assimilation - A history lesson you will never forget"/>
    <s v="The world's Boarding School history is brutal. But in this acclaimed play, Natives run the school, and Whites are being assimilated."/>
    <x v="36"/>
    <n v="15535"/>
    <x v="0"/>
    <x v="0"/>
    <s v="USD"/>
    <n v="1444264372"/>
    <x v="3411"/>
    <b v="0"/>
    <n v="78"/>
    <b v="1"/>
    <s v="theater/plays"/>
    <n v="1.0356666666666667"/>
    <n v="199.16666666666666"/>
    <x v="1"/>
    <x v="6"/>
  </r>
  <r>
    <n v="3412"/>
    <s v="Joe Orton's Fred &amp; Madge"/>
    <s v="Rough Haired Pointer present for the first time ever Joe Orton's 'Fred &amp; Madge' at the Hope Theatre, Islington this Sept and Oct"/>
    <x v="9"/>
    <n v="3000"/>
    <x v="0"/>
    <x v="1"/>
    <s v="GBP"/>
    <n v="1411858862"/>
    <x v="3412"/>
    <b v="0"/>
    <n v="26"/>
    <b v="1"/>
    <s v="theater/plays"/>
    <n v="1"/>
    <n v="115.38461538461539"/>
    <x v="1"/>
    <x v="6"/>
  </r>
  <r>
    <n v="3413"/>
    <s v="Edward Albee's The Goat, or Who is Sylvia?"/>
    <s v="The RC Players are beyond excited to be bringing this controversial, socially-minded show to Michigan's campus, but we need your help!"/>
    <x v="2"/>
    <n v="650"/>
    <x v="0"/>
    <x v="0"/>
    <s v="USD"/>
    <n v="1425099540"/>
    <x v="3413"/>
    <b v="0"/>
    <n v="14"/>
    <b v="1"/>
    <s v="theater/plays"/>
    <n v="1.3"/>
    <n v="46.428571428571431"/>
    <x v="1"/>
    <x v="6"/>
  </r>
  <r>
    <n v="3414"/>
    <s v="PCSF PlayOffs 2016"/>
    <s v="A new twist on our annual festival of fully-produced plays by member playwrights, performed by a talented ensemble cast!"/>
    <x v="9"/>
    <n v="3105"/>
    <x v="0"/>
    <x v="0"/>
    <s v="USD"/>
    <n v="1480579140"/>
    <x v="3414"/>
    <b v="0"/>
    <n v="44"/>
    <b v="1"/>
    <s v="theater/plays"/>
    <n v="1.0349999999999999"/>
    <n v="70.568181818181813"/>
    <x v="1"/>
    <x v="6"/>
  </r>
  <r>
    <n v="3415"/>
    <s v="Balm in Gilead at Columbia"/>
    <s v="We are raising funds to allow for enhanced scenic, costume, and lighting design. Every dollar helps!"/>
    <x v="48"/>
    <n v="200"/>
    <x v="0"/>
    <x v="0"/>
    <s v="USD"/>
    <n v="1460935800"/>
    <x v="3415"/>
    <b v="0"/>
    <n v="9"/>
    <b v="1"/>
    <s v="theater/plays"/>
    <n v="1"/>
    <n v="22.222222222222221"/>
    <x v="1"/>
    <x v="6"/>
  </r>
  <r>
    <n v="3416"/>
    <s v="'I and The Village' by Silva Semerciyan - World Premiere"/>
    <s v="Be part of bringing this witty, engaging &amp; important play by award-winning writer Silva Semerciyan to London's Theatre 503 this summer."/>
    <x v="23"/>
    <n v="4784"/>
    <x v="0"/>
    <x v="1"/>
    <s v="GBP"/>
    <n v="1429813800"/>
    <x v="3416"/>
    <b v="0"/>
    <n v="30"/>
    <b v="1"/>
    <s v="theater/plays"/>
    <n v="1.196"/>
    <n v="159.46666666666667"/>
    <x v="1"/>
    <x v="6"/>
  </r>
  <r>
    <n v="3417"/>
    <s v="Fury Theatre is Producing Oleanna"/>
    <s v="Fury Theatre is bringing Mamet's powerful play, Oleanna, to life!  Help us get ahead of funding so we can keep theater affordable."/>
    <x v="180"/>
    <n v="1700.01"/>
    <x v="0"/>
    <x v="0"/>
    <s v="USD"/>
    <n v="1414284180"/>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x v="23"/>
    <n v="4035"/>
    <x v="0"/>
    <x v="0"/>
    <s v="USD"/>
    <n v="1400875307"/>
    <x v="3418"/>
    <b v="0"/>
    <n v="56"/>
    <b v="1"/>
    <s v="theater/plays"/>
    <n v="1.00875"/>
    <n v="72.053571428571431"/>
    <x v="1"/>
    <x v="6"/>
  </r>
  <r>
    <n v="3419"/>
    <s v="HAMLET presented by AC Productions"/>
    <s v="As part of the 400th anniversary of Shakespeareâ€™s death, AC Productions will present a new production of Hamlet adapted by Peter Reid"/>
    <x v="181"/>
    <n v="2930"/>
    <x v="0"/>
    <x v="17"/>
    <s v="EUR"/>
    <n v="1459978200"/>
    <x v="3419"/>
    <b v="0"/>
    <n v="46"/>
    <b v="1"/>
    <s v="theater/plays"/>
    <n v="1.0654545454545454"/>
    <n v="63.695652173913047"/>
    <x v="1"/>
    <x v="6"/>
  </r>
  <r>
    <n v="3420"/>
    <s v="Rounds. Set design campaign."/>
    <s v="A powerful and urgent tale of the first line of defence for the NHS. Based on true stories from junior doctors."/>
    <x v="176"/>
    <n v="966"/>
    <x v="0"/>
    <x v="1"/>
    <s v="GBP"/>
    <n v="1455408000"/>
    <x v="3420"/>
    <b v="0"/>
    <n v="34"/>
    <b v="1"/>
    <s v="theater/plays"/>
    <n v="1.38"/>
    <n v="28.411764705882351"/>
    <x v="1"/>
    <x v="6"/>
  </r>
  <r>
    <n v="3421"/>
    <s v="New Works Lab @ PPAS: &quot;Begets: Fall of a High School Ronin&quot;"/>
    <s v="Waterwell's New Works Lab @ PPAS is the country's leading development program for challenging new plays for young actors."/>
    <x v="3"/>
    <n v="10115"/>
    <x v="0"/>
    <x v="0"/>
    <s v="USD"/>
    <n v="1425495563"/>
    <x v="3421"/>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x v="9"/>
    <n v="3273"/>
    <x v="0"/>
    <x v="1"/>
    <s v="GBP"/>
    <n v="1450051200"/>
    <x v="3422"/>
    <b v="0"/>
    <n v="46"/>
    <b v="1"/>
    <s v="theater/plays"/>
    <n v="1.091"/>
    <n v="71.152173913043484"/>
    <x v="1"/>
    <x v="6"/>
  </r>
  <r>
    <n v="3423"/>
    <s v="And That's How The Story Goes"/>
    <s v="Forest Hills Eastern's Student Run Show 2015. Our goal is to present a professional quality show on a budget."/>
    <x v="49"/>
    <n v="350"/>
    <x v="0"/>
    <x v="0"/>
    <s v="USD"/>
    <n v="1429912341"/>
    <x v="3423"/>
    <b v="0"/>
    <n v="10"/>
    <b v="1"/>
    <s v="theater/plays"/>
    <n v="1.4"/>
    <n v="35"/>
    <x v="1"/>
    <x v="6"/>
  </r>
  <r>
    <n v="3424"/>
    <s v="Maggie LumiÃ¨re and The Ghost Train: an exciting new play!"/>
    <s v="Maggie is a deaf girl determined to make a silent film masterpiece. Help us share her story with students across the state of Idaho."/>
    <x v="12"/>
    <n v="6215"/>
    <x v="0"/>
    <x v="0"/>
    <s v="USD"/>
    <n v="1423119540"/>
    <x v="3424"/>
    <b v="0"/>
    <n v="76"/>
    <b v="1"/>
    <s v="theater/plays"/>
    <n v="1.0358333333333334"/>
    <n v="81.776315789473685"/>
    <x v="1"/>
    <x v="6"/>
  </r>
  <r>
    <n v="3425"/>
    <s v="The Erlkings"/>
    <s v="The Erlkings is a play that uses the writings of the perpetrators of the Columbine Shooting to explore the inner lives of these boys."/>
    <x v="11"/>
    <n v="30891.1"/>
    <x v="0"/>
    <x v="0"/>
    <s v="USD"/>
    <n v="1412434136"/>
    <x v="3425"/>
    <b v="0"/>
    <n v="104"/>
    <b v="1"/>
    <s v="theater/plays"/>
    <n v="1.0297033333333332"/>
    <n v="297.02980769230766"/>
    <x v="1"/>
    <x v="6"/>
  </r>
  <r>
    <n v="3426"/>
    <s v="Holocene"/>
    <s v="Part ghost story, part cautionary tale, Holocene is a play about the end of our world, and the beginning of another."/>
    <x v="192"/>
    <n v="4055"/>
    <x v="0"/>
    <x v="0"/>
    <s v="USD"/>
    <n v="1411264800"/>
    <x v="3426"/>
    <b v="0"/>
    <n v="87"/>
    <b v="1"/>
    <s v="theater/plays"/>
    <n v="1.0813333333333333"/>
    <n v="46.609195402298852"/>
    <x v="1"/>
    <x v="6"/>
  </r>
  <r>
    <n v="3427"/>
    <s v="We Were Kings"/>
    <s v="A new play developed in collaboration with graduating theatre makers, premiering at the Edinburgh Fringe Festival 2014."/>
    <x v="15"/>
    <n v="1500"/>
    <x v="0"/>
    <x v="1"/>
    <s v="GBP"/>
    <n v="1404314952"/>
    <x v="3427"/>
    <b v="0"/>
    <n v="29"/>
    <b v="1"/>
    <s v="theater/plays"/>
    <n v="1"/>
    <n v="51.724137931034484"/>
    <x v="1"/>
    <x v="6"/>
  </r>
  <r>
    <n v="3428"/>
    <s v="CREDITORS | Jack Studio Theatre | Smith after Strindberg"/>
    <s v="The WORLD PREMIERE of Neil Smith's beautiful and thrilling new version of Strindberg's modern masterpiece - CREDITORS."/>
    <x v="13"/>
    <n v="2055"/>
    <x v="0"/>
    <x v="1"/>
    <s v="GBP"/>
    <n v="1425142800"/>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x v="325"/>
    <n v="195"/>
    <x v="0"/>
    <x v="1"/>
    <s v="GBP"/>
    <n v="1478046661"/>
    <x v="3429"/>
    <b v="0"/>
    <n v="12"/>
    <b v="1"/>
    <s v="theater/plays"/>
    <n v="1.3"/>
    <n v="16.25"/>
    <x v="1"/>
    <x v="6"/>
  </r>
  <r>
    <n v="3430"/>
    <s v="Being Patient"/>
    <s v="We need support for our play so we can promote awareness of kidney diseases and the effect it has on sufferers and their families."/>
    <x v="13"/>
    <n v="2170.9899999999998"/>
    <x v="0"/>
    <x v="1"/>
    <s v="GBP"/>
    <n v="1406760101"/>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x v="13"/>
    <n v="2000"/>
    <x v="0"/>
    <x v="0"/>
    <s v="USD"/>
    <n v="1408383153"/>
    <x v="3431"/>
    <b v="0"/>
    <n v="21"/>
    <b v="1"/>
    <s v="theater/plays"/>
    <n v="1"/>
    <n v="95.238095238095241"/>
    <x v="1"/>
    <x v="6"/>
  </r>
  <r>
    <n v="3432"/>
    <s v="Love Letters"/>
    <s v="Bare Theatre stages A.R. Gurney's Pulitzer Finalist script about a relationship spanning a lifetime and long distance."/>
    <x v="13"/>
    <n v="2193"/>
    <x v="0"/>
    <x v="0"/>
    <s v="USD"/>
    <n v="1454709600"/>
    <x v="3432"/>
    <b v="0"/>
    <n v="42"/>
    <b v="1"/>
    <s v="theater/plays"/>
    <n v="1.0965"/>
    <n v="52.214285714285715"/>
    <x v="1"/>
    <x v="6"/>
  </r>
  <r>
    <n v="3433"/>
    <s v="The Dybbuk"/>
    <s v="death&amp;pretzels presents their first Chicago based project:_x000a_The Dybbuk by S. Ansky"/>
    <x v="196"/>
    <n v="9525"/>
    <x v="0"/>
    <x v="0"/>
    <s v="USD"/>
    <n v="1402974000"/>
    <x v="3433"/>
    <b v="0"/>
    <n v="71"/>
    <b v="1"/>
    <s v="theater/plays"/>
    <n v="1.0026315789473683"/>
    <n v="134.1549295774648"/>
    <x v="1"/>
    <x v="6"/>
  </r>
  <r>
    <n v="3434"/>
    <s v="The Williams Project"/>
    <s v="Bringing Tennessee Williams, Shakespeare, and 8 world class actors to Longview, Washington to build a play in and for the community."/>
    <x v="3"/>
    <n v="10555"/>
    <x v="0"/>
    <x v="0"/>
    <s v="USD"/>
    <n v="1404983269"/>
    <x v="3434"/>
    <b v="0"/>
    <n v="168"/>
    <b v="1"/>
    <s v="theater/plays"/>
    <n v="1.0555000000000001"/>
    <n v="62.827380952380949"/>
    <x v="1"/>
    <x v="6"/>
  </r>
  <r>
    <n v="3435"/>
    <s v="Tickets for the Tenderloin"/>
    <s v="People Of Interest is providing free tickets to &quot;Campo Maldito&quot; for Tenderloin residents who could not otherwise afford to see it."/>
    <x v="28"/>
    <n v="1120"/>
    <x v="0"/>
    <x v="0"/>
    <s v="USD"/>
    <n v="1470538800"/>
    <x v="3435"/>
    <b v="0"/>
    <n v="19"/>
    <b v="1"/>
    <s v="theater/plays"/>
    <n v="1.1200000000000001"/>
    <n v="58.94736842105263"/>
    <x v="1"/>
    <x v="6"/>
  </r>
  <r>
    <n v="3436"/>
    <s v="â€œDamselflyâ€ Gracing the stage"/>
    <s v="Please help us fund &quot;Damselfly&quot; - The Play ( put on by Saints on Stage Alumni &amp; sponsored by Mothers Against Medical Error)"/>
    <x v="10"/>
    <n v="5295"/>
    <x v="0"/>
    <x v="0"/>
    <s v="USD"/>
    <n v="1408638480"/>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x v="9"/>
    <n v="3030"/>
    <x v="0"/>
    <x v="0"/>
    <s v="USD"/>
    <n v="1440003820"/>
    <x v="3437"/>
    <b v="0"/>
    <n v="36"/>
    <b v="1"/>
    <s v="theater/plays"/>
    <n v="1.01"/>
    <n v="84.166666666666671"/>
    <x v="1"/>
    <x v="6"/>
  </r>
  <r>
    <n v="3438"/>
    <s v="KLIPPIES"/>
    <s v="Klippies is the debut play from Johannesburg-born writer Jessica SiÃ¢n, premiering at the Southwark Playhouse, London in May 2015."/>
    <x v="30"/>
    <n v="2605"/>
    <x v="0"/>
    <x v="1"/>
    <s v="GBP"/>
    <n v="1430600400"/>
    <x v="3438"/>
    <b v="0"/>
    <n v="14"/>
    <b v="1"/>
    <s v="theater/plays"/>
    <n v="1.042"/>
    <n v="186.07142857142858"/>
    <x v="1"/>
    <x v="6"/>
  </r>
  <r>
    <n v="3439"/>
    <s v="Cirque Inspired Alice's Adventures in Wonderland"/>
    <s v="Help a small theater produce an original adaptation of Lewis Carroll's classic story."/>
    <x v="38"/>
    <n v="1616.14"/>
    <x v="0"/>
    <x v="0"/>
    <s v="USD"/>
    <n v="1453179540"/>
    <x v="3439"/>
    <b v="0"/>
    <n v="18"/>
    <b v="1"/>
    <s v="theater/plays"/>
    <n v="1.3467833333333334"/>
    <n v="89.785555555555561"/>
    <x v="1"/>
    <x v="6"/>
  </r>
  <r>
    <n v="3440"/>
    <s v="Gruesome Playground Injuries"/>
    <s v="LA-based team of professional actors and directors taking Rajiv Joseph's harrowing and romantic play to the Boulder community."/>
    <x v="10"/>
    <n v="5260.92"/>
    <x v="0"/>
    <x v="0"/>
    <s v="USD"/>
    <n v="1405095300"/>
    <x v="3440"/>
    <b v="0"/>
    <n v="82"/>
    <b v="1"/>
    <s v="theater/plays"/>
    <n v="1.052184"/>
    <n v="64.157560975609755"/>
    <x v="1"/>
    <x v="6"/>
  </r>
  <r>
    <n v="3441"/>
    <s v="Putting on a great play in Los Angeles!"/>
    <s v="We are producing the play Bug, by Tracy Letts.  This will be an inspiring show, and a great way to bring help to a great LA charity."/>
    <x v="30"/>
    <n v="2565"/>
    <x v="0"/>
    <x v="0"/>
    <s v="USD"/>
    <n v="1447445820"/>
    <x v="3441"/>
    <b v="0"/>
    <n v="43"/>
    <b v="1"/>
    <s v="theater/plays"/>
    <n v="1.026"/>
    <n v="59.651162790697676"/>
    <x v="1"/>
    <x v="6"/>
  </r>
  <r>
    <n v="3442"/>
    <s v="An Evening of Radio"/>
    <s v="An Evening of Radio aims to showcase original work written by undergraduate playwriting students in the style of live staged readings."/>
    <x v="49"/>
    <n v="250"/>
    <x v="0"/>
    <x v="0"/>
    <s v="USD"/>
    <n v="1433016672"/>
    <x v="3442"/>
    <b v="0"/>
    <n v="8"/>
    <b v="1"/>
    <s v="theater/plays"/>
    <n v="1"/>
    <n v="31.25"/>
    <x v="1"/>
    <x v="6"/>
  </r>
  <r>
    <n v="3443"/>
    <s v="Reading of a New Play by Garrett Zuercher"/>
    <s v="A new play about dual-faced identities in the gay community, particularly among those who are deaf and those living with HIV."/>
    <x v="28"/>
    <n v="1855"/>
    <x v="0"/>
    <x v="0"/>
    <s v="USD"/>
    <n v="1410266146"/>
    <x v="3443"/>
    <b v="0"/>
    <n v="45"/>
    <b v="1"/>
    <s v="theater/plays"/>
    <n v="1.855"/>
    <n v="41.222222222222221"/>
    <x v="1"/>
    <x v="6"/>
  </r>
  <r>
    <n v="3444"/>
    <s v="Training young artists! Act Yo' Age Theatre Co debut"/>
    <s v="WE NEED YOUR HELP! We are a small town youth arts ensemble, training kids excited about theatre. We need dollars. We need YOU!"/>
    <x v="43"/>
    <n v="867"/>
    <x v="0"/>
    <x v="2"/>
    <s v="AUD"/>
    <n v="1465394340"/>
    <x v="3444"/>
    <b v="0"/>
    <n v="20"/>
    <b v="1"/>
    <s v="theater/plays"/>
    <n v="2.89"/>
    <n v="43.35"/>
    <x v="1"/>
    <x v="6"/>
  </r>
  <r>
    <n v="3445"/>
    <s v="Axon Theatre - First Project (Phase 1)"/>
    <s v="Rehearsal &amp; development of our first project as Axon Theatre: &quot;The Star-Spangled Girl&quot; in South Wales."/>
    <x v="13"/>
    <n v="2000"/>
    <x v="0"/>
    <x v="1"/>
    <s v="GBP"/>
    <n v="1445604236"/>
    <x v="3445"/>
    <b v="0"/>
    <n v="31"/>
    <b v="1"/>
    <s v="theater/plays"/>
    <n v="1"/>
    <n v="64.516129032258064"/>
    <x v="1"/>
    <x v="6"/>
  </r>
  <r>
    <n v="3446"/>
    <s v="'Pope Head' - The World Tour of Australia"/>
    <s v="Pope Head: The Secret Life of Francis Bacon â€“ A solo show celebrating the artist. Touring a land Down Under 12 Feb - 14 March '15."/>
    <x v="28"/>
    <n v="1082"/>
    <x v="0"/>
    <x v="1"/>
    <s v="GBP"/>
    <n v="1423138800"/>
    <x v="3446"/>
    <b v="0"/>
    <n v="25"/>
    <b v="1"/>
    <s v="theater/plays"/>
    <n v="1.0820000000000001"/>
    <n v="43.28"/>
    <x v="1"/>
    <x v="6"/>
  </r>
  <r>
    <n v="3447"/>
    <s v="The Vagabond Halfback"/>
    <s v="&quot;He was a poet, a vagrant, a philosopher, a lady's man and a hard drinker&quot;"/>
    <x v="28"/>
    <n v="1078"/>
    <x v="0"/>
    <x v="0"/>
    <s v="USD"/>
    <n v="1458332412"/>
    <x v="3447"/>
    <b v="0"/>
    <n v="14"/>
    <b v="1"/>
    <s v="theater/plays"/>
    <n v="1.0780000000000001"/>
    <n v="77"/>
    <x v="1"/>
    <x v="6"/>
  </r>
  <r>
    <n v="3448"/>
    <s v="The Mount, new play about Edith Wharton"/>
    <s v="The Mount-- a new play based off the life of Edith Wharton-- is having its premiere reading AT the real Mount in Lenox, MA!"/>
    <x v="190"/>
    <n v="2305"/>
    <x v="0"/>
    <x v="0"/>
    <s v="USD"/>
    <n v="1418784689"/>
    <x v="3448"/>
    <b v="0"/>
    <n v="45"/>
    <b v="1"/>
    <s v="theater/plays"/>
    <n v="1.0976190476190477"/>
    <n v="51.222222222222221"/>
    <x v="1"/>
    <x v="6"/>
  </r>
  <r>
    <n v="3449"/>
    <s v="Love Letters To My Children, directed by Charles J. Ouda"/>
    <s v="Help us produce this original play! The play will be presented at the LSTFI July 12-14. Follow us on Facebook."/>
    <x v="134"/>
    <n v="1365"/>
    <x v="0"/>
    <x v="0"/>
    <s v="USD"/>
    <n v="1468036800"/>
    <x v="3449"/>
    <b v="0"/>
    <n v="20"/>
    <b v="1"/>
    <s v="theater/plays"/>
    <n v="1.70625"/>
    <n v="68.25"/>
    <x v="1"/>
    <x v="6"/>
  </r>
  <r>
    <n v="3450"/>
    <s v="The Beautiful House"/>
    <s v="The Beautiful House' is a story of modern mummification and the present day post-humanist crisis in our relationship with death."/>
    <x v="2"/>
    <n v="760"/>
    <x v="0"/>
    <x v="1"/>
    <s v="GBP"/>
    <n v="1427990071"/>
    <x v="3450"/>
    <b v="0"/>
    <n v="39"/>
    <b v="1"/>
    <s v="theater/plays"/>
    <n v="1.52"/>
    <n v="19.487179487179485"/>
    <x v="1"/>
    <x v="6"/>
  </r>
  <r>
    <n v="3451"/>
    <s v="The Twilight Zone Play"/>
    <s v="I'm a high school student in New Jersey planning on producing and directing a Twilight Zone Play for a &quot;One Act&quot; competition."/>
    <x v="81"/>
    <n v="658"/>
    <x v="0"/>
    <x v="0"/>
    <s v="USD"/>
    <n v="1429636927"/>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x v="28"/>
    <n v="1532"/>
    <x v="0"/>
    <x v="0"/>
    <s v="USD"/>
    <n v="1406087940"/>
    <x v="3452"/>
    <b v="0"/>
    <n v="37"/>
    <b v="1"/>
    <s v="theater/plays"/>
    <n v="1.532"/>
    <n v="41.405405405405403"/>
    <x v="1"/>
    <x v="6"/>
  </r>
  <r>
    <n v="3453"/>
    <s v="'Patagonia' - by Robert George"/>
    <s v="A full length comedy, Patagonia follows Grason and Jerry on their journey through a magical, South-American rainforest."/>
    <x v="43"/>
    <n v="385"/>
    <x v="0"/>
    <x v="1"/>
    <s v="GBP"/>
    <n v="1471130956"/>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x v="176"/>
    <n v="705"/>
    <x v="0"/>
    <x v="1"/>
    <s v="GBP"/>
    <n v="1406825159"/>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x v="3"/>
    <n v="10065"/>
    <x v="0"/>
    <x v="0"/>
    <s v="USD"/>
    <n v="1476381627"/>
    <x v="3455"/>
    <b v="0"/>
    <n v="69"/>
    <b v="1"/>
    <s v="theater/plays"/>
    <n v="1.0065"/>
    <n v="145.86956521739131"/>
    <x v="1"/>
    <x v="6"/>
  </r>
  <r>
    <n v="3456"/>
    <s v="THIEF"/>
    <s v="&quot;Thief,&quot; a one man touring show, a theatrical experience portraying a supernatural story about the 3 days Jesus spent in the grave."/>
    <x v="9"/>
    <n v="5739"/>
    <x v="0"/>
    <x v="0"/>
    <s v="USD"/>
    <n v="1406876340"/>
    <x v="3456"/>
    <b v="0"/>
    <n v="16"/>
    <b v="1"/>
    <s v="theater/plays"/>
    <n v="1.913"/>
    <n v="358.6875"/>
    <x v="1"/>
    <x v="6"/>
  </r>
  <r>
    <n v="3457"/>
    <s v="The Impossible Adventures Of Supernova Jones"/>
    <s v="Robots, Space Battles, Mystery, and Intrigue. Nothing is Impossible..."/>
    <x v="13"/>
    <n v="2804"/>
    <x v="0"/>
    <x v="0"/>
    <s v="USD"/>
    <n v="1423720740"/>
    <x v="3457"/>
    <b v="0"/>
    <n v="55"/>
    <b v="1"/>
    <s v="theater/plays"/>
    <n v="1.4019999999999999"/>
    <n v="50.981818181818184"/>
    <x v="1"/>
    <x v="6"/>
  </r>
  <r>
    <n v="3458"/>
    <s v="J. Lee Vocque's BASED ON ACTUAL EVENTS"/>
    <s v="I promised my mother on her deathbed that I would tell the world MY story, so here it goes...crossing fingers, 2015 SF FRINGE"/>
    <x v="408"/>
    <n v="1216"/>
    <x v="0"/>
    <x v="0"/>
    <s v="USD"/>
    <n v="1422937620"/>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x v="2"/>
    <n v="631"/>
    <x v="0"/>
    <x v="1"/>
    <s v="GBP"/>
    <n v="1463743860"/>
    <x v="3459"/>
    <b v="0"/>
    <n v="36"/>
    <b v="1"/>
    <s v="theater/plays"/>
    <n v="1.262"/>
    <n v="17.527777777777779"/>
    <x v="1"/>
    <x v="6"/>
  </r>
  <r>
    <n v="3460"/>
    <s v="Pushers"/>
    <s v="'Pushers' is an exciting new play and the first project for brand new theatre company, Ain't Got No Home Productions."/>
    <x v="2"/>
    <n v="950"/>
    <x v="0"/>
    <x v="1"/>
    <s v="GBP"/>
    <n v="1408106352"/>
    <x v="3460"/>
    <b v="0"/>
    <n v="19"/>
    <b v="1"/>
    <s v="theater/plays"/>
    <n v="1.9"/>
    <n v="50"/>
    <x v="1"/>
    <x v="6"/>
  </r>
  <r>
    <n v="3461"/>
    <s v="Foolish Mortals present Shakespeare's Twelfth Night"/>
    <s v="A new production of Twelfth Night with an ambitious and enthusiastic group of high school students who love Shakespeare and teamwork."/>
    <x v="2"/>
    <n v="695"/>
    <x v="0"/>
    <x v="0"/>
    <s v="USD"/>
    <n v="1477710000"/>
    <x v="3461"/>
    <b v="0"/>
    <n v="12"/>
    <b v="1"/>
    <s v="theater/plays"/>
    <n v="1.39"/>
    <n v="57.916666666666664"/>
    <x v="1"/>
    <x v="6"/>
  </r>
  <r>
    <n v="3462"/>
    <s v="Upstart Crows of Santa Fe Stage Weapons"/>
    <s v="Help the Upstart Crows of Santa Fe bring Shakespeare's Julius Caesar to life with quality wooden stage swords!"/>
    <x v="49"/>
    <n v="505"/>
    <x v="0"/>
    <x v="0"/>
    <s v="USD"/>
    <n v="1436551200"/>
    <x v="3462"/>
    <b v="0"/>
    <n v="17"/>
    <b v="1"/>
    <s v="theater/plays"/>
    <n v="2.02"/>
    <n v="29.705882352941178"/>
    <x v="1"/>
    <x v="6"/>
  </r>
  <r>
    <n v="3463"/>
    <s v="Uncalled For Presents: Playday Mayday in Toronto!"/>
    <s v="Uncalled For is finally bringing their latest work of intelligently reckless stream-of-consciousness sketch comedy to Toronto."/>
    <x v="3"/>
    <n v="10338"/>
    <x v="0"/>
    <x v="5"/>
    <s v="CAD"/>
    <n v="1476158340"/>
    <x v="3463"/>
    <b v="0"/>
    <n v="114"/>
    <b v="1"/>
    <s v="theater/plays"/>
    <n v="1.0338000000000001"/>
    <n v="90.684210526315795"/>
    <x v="1"/>
    <x v="6"/>
  </r>
  <r>
    <n v="3464"/>
    <s v="SHE! Is History!"/>
    <s v="Why Do We Know More About Kim Kardashian Than Abigail Adams?  Let's produce and publish a play about women who MAKE and MADE history!"/>
    <x v="10"/>
    <n v="5116.18"/>
    <x v="0"/>
    <x v="0"/>
    <s v="USD"/>
    <n v="1471921637"/>
    <x v="3464"/>
    <b v="0"/>
    <n v="93"/>
    <b v="1"/>
    <s v="theater/plays"/>
    <n v="1.023236"/>
    <n v="55.012688172043013"/>
    <x v="1"/>
    <x v="6"/>
  </r>
  <r>
    <n v="3465"/>
    <s v="Crooked Tree Theatre Presents Family Duels"/>
    <s v="Family Duels is a tragicomedy about family, filth, fraud and fornication. Please help us bring Crooked Tree to the Camden Fringe."/>
    <x v="13"/>
    <n v="2060"/>
    <x v="0"/>
    <x v="1"/>
    <s v="GBP"/>
    <n v="1439136000"/>
    <x v="3465"/>
    <b v="0"/>
    <n v="36"/>
    <b v="1"/>
    <s v="theater/plays"/>
    <n v="1.03"/>
    <n v="57.222222222222221"/>
    <x v="1"/>
    <x v="6"/>
  </r>
  <r>
    <n v="3466"/>
    <s v="Spotlight Youth Theater Production of Wizard"/>
    <s v="The Spotlight Youth Theater is a program where every participant has a moment in the spotlight."/>
    <x v="8"/>
    <n v="4450"/>
    <x v="0"/>
    <x v="0"/>
    <s v="USD"/>
    <n v="1461108450"/>
    <x v="3466"/>
    <b v="0"/>
    <n v="61"/>
    <b v="1"/>
    <s v="theater/plays"/>
    <n v="1.2714285714285714"/>
    <n v="72.950819672131146"/>
    <x v="1"/>
    <x v="6"/>
  </r>
  <r>
    <n v="3467"/>
    <s v="Venus in Fur, Los Angeles."/>
    <s v="Venus in Fur, By David Ives."/>
    <x v="9"/>
    <n v="3030"/>
    <x v="0"/>
    <x v="0"/>
    <s v="USD"/>
    <n v="1426864032"/>
    <x v="3467"/>
    <b v="0"/>
    <n v="47"/>
    <b v="1"/>
    <s v="theater/plays"/>
    <n v="1.01"/>
    <n v="64.468085106382972"/>
    <x v="1"/>
    <x v="6"/>
  </r>
  <r>
    <n v="3468"/>
    <s v="Publicity for &quot;When Yellow Were the Stars on Earth&quot;"/>
    <s v="Amidst the atrocities of WWII, two women transcend enemy lines to make the ultimate heroic sacrifice."/>
    <x v="3"/>
    <n v="12178"/>
    <x v="0"/>
    <x v="0"/>
    <s v="USD"/>
    <n v="1474426800"/>
    <x v="3468"/>
    <b v="0"/>
    <n v="17"/>
    <b v="1"/>
    <s v="theater/plays"/>
    <n v="1.2178"/>
    <n v="716.35294117647061"/>
    <x v="1"/>
    <x v="6"/>
  </r>
  <r>
    <n v="3469"/>
    <s v="An Evening of Original One Acts"/>
    <s v="Original plays written, performed, and produced by young and diverse theater artists - alumni from Hostos Lincoln Academy in the Bronx."/>
    <x v="70"/>
    <n v="3175"/>
    <x v="0"/>
    <x v="0"/>
    <s v="USD"/>
    <n v="1461857045"/>
    <x v="3469"/>
    <b v="0"/>
    <n v="63"/>
    <b v="1"/>
    <s v="theater/plays"/>
    <n v="1.1339285714285714"/>
    <n v="50.396825396825399"/>
    <x v="1"/>
    <x v="6"/>
  </r>
  <r>
    <n v="3470"/>
    <s v="She Kills Monsters"/>
    <s v="The New Artist's Circle is a theatre company dedicated to bringing the arts to young people."/>
    <x v="49"/>
    <n v="375"/>
    <x v="0"/>
    <x v="0"/>
    <s v="USD"/>
    <n v="1468618680"/>
    <x v="3470"/>
    <b v="0"/>
    <n v="9"/>
    <b v="1"/>
    <s v="theater/plays"/>
    <n v="1.5"/>
    <n v="41.666666666666664"/>
    <x v="1"/>
    <x v="6"/>
  </r>
  <r>
    <n v="3471"/>
    <s v="Different is Dangerous"/>
    <s v="Fast paced, two hander which uses headphone verbatim technique to give an insight into the everyday lives of Leeds city locals."/>
    <x v="2"/>
    <n v="1073"/>
    <x v="0"/>
    <x v="1"/>
    <s v="GBP"/>
    <n v="1409515200"/>
    <x v="3471"/>
    <b v="0"/>
    <n v="30"/>
    <b v="1"/>
    <s v="theater/plays"/>
    <n v="2.1459999999999999"/>
    <n v="35.766666666666666"/>
    <x v="1"/>
    <x v="6"/>
  </r>
  <r>
    <n v="3472"/>
    <s v="Dandelion Theatre: 'Body Awareness' by Annie Baker"/>
    <s v="Raising funds for Dandelion Theatre's Chicago production of 'Body Awareness' by the Pulitzer Prize-winning playwright Annie Baker."/>
    <x v="13"/>
    <n v="2041"/>
    <x v="0"/>
    <x v="0"/>
    <s v="USD"/>
    <n v="1415253540"/>
    <x v="3472"/>
    <b v="0"/>
    <n v="23"/>
    <b v="1"/>
    <s v="theater/plays"/>
    <n v="1.0205"/>
    <n v="88.739130434782609"/>
    <x v="1"/>
    <x v="6"/>
  </r>
  <r>
    <n v="3473"/>
    <s v="King Sisyphus"/>
    <s v="A modern telling of the Greek myth. Sisyphus defies the Gods and attempts to change the world order... but can he overcome his fate?"/>
    <x v="244"/>
    <n v="4900"/>
    <x v="0"/>
    <x v="0"/>
    <s v="USD"/>
    <n v="1426883220"/>
    <x v="3473"/>
    <b v="0"/>
    <n v="33"/>
    <b v="1"/>
    <s v="theater/plays"/>
    <n v="1"/>
    <n v="148.4848484848485"/>
    <x v="1"/>
    <x v="6"/>
  </r>
  <r>
    <n v="3474"/>
    <s v="Be Prepared"/>
    <s v="Help us get actor-writer Ian Bonar's debut play - a hilarious, heartbreaking story of grief and loss - to the 2016 Edinburgh Fringe."/>
    <x v="13"/>
    <n v="2020"/>
    <x v="0"/>
    <x v="1"/>
    <s v="GBP"/>
    <n v="1469016131"/>
    <x v="3474"/>
    <b v="0"/>
    <n v="39"/>
    <b v="1"/>
    <s v="theater/plays"/>
    <n v="1.01"/>
    <n v="51.794871794871796"/>
    <x v="1"/>
    <x v="6"/>
  </r>
  <r>
    <n v="3475"/>
    <s v="Score"/>
    <s v="Score is a musical play inspired by true stories of parents who have recovered from addiction and regained their children."/>
    <x v="43"/>
    <n v="340"/>
    <x v="0"/>
    <x v="1"/>
    <s v="GBP"/>
    <n v="1414972800"/>
    <x v="3475"/>
    <b v="0"/>
    <n v="17"/>
    <b v="1"/>
    <s v="theater/plays"/>
    <n v="1.1333333333333333"/>
    <n v="20"/>
    <x v="1"/>
    <x v="6"/>
  </r>
  <r>
    <n v="3476"/>
    <s v="REBATEnsemble Presents: ICONS - The Martin Show"/>
    <s v="Meet the Martins; a modern family dealing with modern issues in a way that is as All-American as apple pie, James Dean and repression."/>
    <x v="43"/>
    <n v="312"/>
    <x v="0"/>
    <x v="0"/>
    <s v="USD"/>
    <n v="1414378800"/>
    <x v="3476"/>
    <b v="0"/>
    <n v="6"/>
    <b v="1"/>
    <s v="theater/plays"/>
    <n v="1.04"/>
    <n v="52"/>
    <x v="1"/>
    <x v="6"/>
  </r>
  <r>
    <n v="3477"/>
    <s v="PCSF's Biannual 24-Hour Play Festival"/>
    <s v="8 ten-minute plays, written, directed, rehearsed, and fully produced in only 24 hours! Are we crazy? You bet we are!"/>
    <x v="40"/>
    <n v="2076"/>
    <x v="0"/>
    <x v="0"/>
    <s v="USD"/>
    <n v="1431831600"/>
    <x v="3477"/>
    <b v="0"/>
    <n v="39"/>
    <b v="1"/>
    <s v="theater/plays"/>
    <n v="1.1533333333333333"/>
    <n v="53.230769230769234"/>
    <x v="1"/>
    <x v="6"/>
  </r>
  <r>
    <n v="3478"/>
    <s v="Measure for Measure"/>
    <s v="Bare Theatre takes on Shakespeare's most notorious &quot;problem play,&quot; which asks how far we are willing to go to do what is right."/>
    <x v="13"/>
    <n v="2257"/>
    <x v="0"/>
    <x v="0"/>
    <s v="USD"/>
    <n v="1426539600"/>
    <x v="3478"/>
    <b v="0"/>
    <n v="57"/>
    <b v="1"/>
    <s v="theater/plays"/>
    <n v="1.1285000000000001"/>
    <n v="39.596491228070178"/>
    <x v="1"/>
    <x v="6"/>
  </r>
  <r>
    <n v="3479"/>
    <s v="Civil Rogues"/>
    <s v="A new comedy about what happened to a band of foolhardy actors when the Puritans closed the theatres in the 1640s."/>
    <x v="15"/>
    <n v="1918"/>
    <x v="0"/>
    <x v="1"/>
    <s v="GBP"/>
    <n v="1403382680"/>
    <x v="3479"/>
    <b v="0"/>
    <n v="56"/>
    <b v="1"/>
    <s v="theater/plays"/>
    <n v="1.2786666666666666"/>
    <n v="34.25"/>
    <x v="1"/>
    <x v="6"/>
  </r>
  <r>
    <n v="3480"/>
    <s v="Georgia - the full cast production"/>
    <s v="Georgia is a play that looks at the taboo topic of rape in a relationship.  It's a play about perspectives and various viewpoints."/>
    <x v="15"/>
    <n v="2140"/>
    <x v="0"/>
    <x v="0"/>
    <s v="USD"/>
    <n v="1436562000"/>
    <x v="3480"/>
    <b v="0"/>
    <n v="13"/>
    <b v="1"/>
    <s v="theater/plays"/>
    <n v="1.4266666666666667"/>
    <n v="164.61538461538461"/>
    <x v="1"/>
    <x v="6"/>
  </r>
  <r>
    <n v="3481"/>
    <s v="FIX THE FITZ"/>
    <s v="One of Australia's greatest theatres needs your help. Please help us refurnish, fit out and restore this legendary storytelling venue."/>
    <x v="3"/>
    <n v="11880"/>
    <x v="0"/>
    <x v="2"/>
    <s v="AUD"/>
    <n v="1420178188"/>
    <x v="3481"/>
    <b v="0"/>
    <n v="95"/>
    <b v="1"/>
    <s v="theater/plays"/>
    <n v="1.1879999999999999"/>
    <n v="125.05263157894737"/>
    <x v="1"/>
    <x v="6"/>
  </r>
  <r>
    <n v="3482"/>
    <s v="Old Trunk - Edinburgh 2014"/>
    <s v="Critically-acclaimed new-writing company Old Trunk make their Edinburgh debut alternating their two darkly comic plays."/>
    <x v="9"/>
    <n v="4150"/>
    <x v="0"/>
    <x v="1"/>
    <s v="GBP"/>
    <n v="1404671466"/>
    <x v="3482"/>
    <b v="0"/>
    <n v="80"/>
    <b v="1"/>
    <s v="theater/plays"/>
    <n v="1.3833333333333333"/>
    <n v="51.875"/>
    <x v="1"/>
    <x v="6"/>
  </r>
  <r>
    <n v="3483"/>
    <s v="The Faculty Lounge"/>
    <s v="Join 5 high school teachers in the lounge of every high school in America.  Hear what they never say in the classroom."/>
    <x v="295"/>
    <n v="5358"/>
    <x v="0"/>
    <x v="0"/>
    <s v="USD"/>
    <n v="1404403381"/>
    <x v="3483"/>
    <b v="0"/>
    <n v="133"/>
    <b v="1"/>
    <s v="theater/plays"/>
    <n v="1.599402985074627"/>
    <n v="40.285714285714285"/>
    <x v="1"/>
    <x v="6"/>
  </r>
  <r>
    <n v="3484"/>
    <s v="Macbeth in the Basement"/>
    <s v="MACBETH IN THE BASEMENT will premiere at the Capital Fringe Festival in July 2016. A teenage kingâ€™s rise and fall in a vicious game."/>
    <x v="30"/>
    <n v="2856"/>
    <x v="0"/>
    <x v="0"/>
    <s v="USD"/>
    <n v="1466014499"/>
    <x v="3484"/>
    <b v="0"/>
    <n v="44"/>
    <b v="1"/>
    <s v="theater/plays"/>
    <n v="1.1424000000000001"/>
    <n v="64.909090909090907"/>
    <x v="1"/>
    <x v="6"/>
  </r>
  <r>
    <n v="3485"/>
    <s v="An Evening with Sarah Pettyfer"/>
    <s v="We're trying to get our play, &quot;An Evening With Sarah Pettyfer,&quot; to the  Orlando Fringe Festival. The only thing is...we need your help!"/>
    <x v="409"/>
    <n v="1660"/>
    <x v="0"/>
    <x v="0"/>
    <s v="USD"/>
    <n v="1454431080"/>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x v="9"/>
    <n v="4656"/>
    <x v="0"/>
    <x v="0"/>
    <s v="USD"/>
    <n v="1433314740"/>
    <x v="3486"/>
    <b v="0"/>
    <n v="56"/>
    <b v="1"/>
    <s v="theater/plays"/>
    <n v="1.552"/>
    <n v="83.142857142857139"/>
    <x v="1"/>
    <x v="6"/>
  </r>
  <r>
    <n v="3487"/>
    <s v="Jericho Creek"/>
    <s v="Jericho Creek is an original production by Fledgling Theatre Company which will be performed at The Cockpit Theatre in July 2015"/>
    <x v="13"/>
    <n v="2555"/>
    <x v="0"/>
    <x v="1"/>
    <s v="GBP"/>
    <n v="1435185252"/>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x v="9"/>
    <n v="3636"/>
    <x v="0"/>
    <x v="0"/>
    <s v="USD"/>
    <n v="1429286400"/>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x v="10"/>
    <n v="5635"/>
    <x v="0"/>
    <x v="1"/>
    <s v="GBP"/>
    <n v="1400965200"/>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x v="28"/>
    <n v="1275"/>
    <x v="0"/>
    <x v="0"/>
    <s v="USD"/>
    <n v="1460574924"/>
    <x v="3490"/>
    <b v="0"/>
    <n v="27"/>
    <b v="1"/>
    <s v="theater/plays"/>
    <n v="1.2749999999999999"/>
    <n v="47.222222222222221"/>
    <x v="1"/>
    <x v="6"/>
  </r>
  <r>
    <n v="3491"/>
    <s v="William Shakespeare's The Tempest"/>
    <s v="Shakespeare Company at UCLA presents The Tempest under the stars in the Fowler Museum Amphitheater. Bring your blankets and enjoy!"/>
    <x v="2"/>
    <n v="791"/>
    <x v="0"/>
    <x v="0"/>
    <s v="USD"/>
    <n v="1431928784"/>
    <x v="3491"/>
    <b v="0"/>
    <n v="10"/>
    <b v="1"/>
    <s v="theater/plays"/>
    <n v="1.5820000000000001"/>
    <n v="79.099999999999994"/>
    <x v="1"/>
    <x v="6"/>
  </r>
  <r>
    <n v="3492"/>
    <s v="The Man from Willow's Brook, a new play by Kevin Kordis"/>
    <s v="We have the Blackbox Fellowship at Boston Playwright's Theatre, now all we need is your support to produce Kevin's new play!"/>
    <x v="276"/>
    <n v="4000.22"/>
    <x v="0"/>
    <x v="0"/>
    <s v="USD"/>
    <n v="1445818397"/>
    <x v="3492"/>
    <b v="0"/>
    <n v="35"/>
    <b v="1"/>
    <s v="theater/plays"/>
    <n v="1.0526894736842105"/>
    <n v="114.29199999999999"/>
    <x v="1"/>
    <x v="6"/>
  </r>
  <r>
    <n v="3493"/>
    <s v="Not Your Garden Variety Theater"/>
    <s v="We need your help purchasing a stage for our production of the Wizard of Oz! This program is helping children with autism. Thank you!"/>
    <x v="15"/>
    <n v="1500"/>
    <x v="0"/>
    <x v="0"/>
    <s v="USD"/>
    <n v="1408252260"/>
    <x v="3493"/>
    <b v="0"/>
    <n v="29"/>
    <b v="1"/>
    <s v="theater/plays"/>
    <n v="1"/>
    <n v="51.724137931034484"/>
    <x v="1"/>
    <x v="6"/>
  </r>
  <r>
    <n v="3494"/>
    <s v="Special in a Bad Way"/>
    <s v="&quot;Special in a Bad Way&quot; is a comedy that questions American Public Schools in their treatment of the so called, 'learning disabled.'"/>
    <x v="44"/>
    <n v="400"/>
    <x v="0"/>
    <x v="0"/>
    <s v="USD"/>
    <n v="1480140000"/>
    <x v="3494"/>
    <b v="0"/>
    <n v="13"/>
    <b v="1"/>
    <s v="theater/plays"/>
    <n v="1"/>
    <n v="30.76923076923077"/>
    <x v="1"/>
    <x v="6"/>
  </r>
  <r>
    <n v="3495"/>
    <s v="The Village - one woman show"/>
    <s v="A one-woman show by Canadian artist Tina Milo. it is a multimedia show about an actress auditioning for a role of a depressed woman."/>
    <x v="10"/>
    <n v="5343"/>
    <x v="0"/>
    <x v="5"/>
    <s v="CAD"/>
    <n v="1414862280"/>
    <x v="3495"/>
    <b v="0"/>
    <n v="72"/>
    <b v="1"/>
    <s v="theater/plays"/>
    <n v="1.0686"/>
    <n v="74.208333333333329"/>
    <x v="1"/>
    <x v="6"/>
  </r>
  <r>
    <n v="3496"/>
    <s v="Resurrecting LIZZIE BORDEN LIVE"/>
    <s v="A one-woman play based on Lizzie Borden who was accused of the brutal hatchet murders of her father and step-mother.  Workshop Oct NYC."/>
    <x v="9"/>
    <n v="3732"/>
    <x v="0"/>
    <x v="0"/>
    <s v="USD"/>
    <n v="1473625166"/>
    <x v="3496"/>
    <b v="0"/>
    <n v="78"/>
    <b v="1"/>
    <s v="theater/plays"/>
    <n v="1.244"/>
    <n v="47.846153846153847"/>
    <x v="1"/>
    <x v="6"/>
  </r>
  <r>
    <n v="3497"/>
    <s v="Send SACKERSON to SD Fringe"/>
    <s v="We've been invited to the San Diego International Fringe Festival. Can you help us get there? Special performances in SLC and OREM."/>
    <x v="410"/>
    <n v="1686"/>
    <x v="0"/>
    <x v="0"/>
    <s v="USD"/>
    <n v="1464904800"/>
    <x v="3497"/>
    <b v="0"/>
    <n v="49"/>
    <b v="1"/>
    <s v="theater/plays"/>
    <n v="1.0870406189555126"/>
    <n v="34.408163265306122"/>
    <x v="1"/>
    <x v="6"/>
  </r>
  <r>
    <n v="3498"/>
    <s v="Mamahood: turn and face the strange"/>
    <s v="This solo show has the power to profoundly impact new mothers and those that love them and to educate &amp; change how we support them."/>
    <x v="409"/>
    <n v="1690"/>
    <x v="0"/>
    <x v="5"/>
    <s v="CAD"/>
    <n v="1464471840"/>
    <x v="3498"/>
    <b v="0"/>
    <n v="42"/>
    <b v="1"/>
    <s v="theater/plays"/>
    <n v="1.0242424242424242"/>
    <n v="40.238095238095241"/>
    <x v="1"/>
    <x v="6"/>
  </r>
  <r>
    <n v="3499"/>
    <s v="Fefu and Her Friends"/>
    <s v="Figure 8 Troupe's debut performance! A stunning piece of theatre written by premier female playwright Maria Irene Fornes."/>
    <x v="13"/>
    <n v="2110"/>
    <x v="0"/>
    <x v="0"/>
    <s v="USD"/>
    <n v="1435733940"/>
    <x v="3499"/>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x v="28"/>
    <n v="1063"/>
    <x v="0"/>
    <x v="0"/>
    <s v="USD"/>
    <n v="1457326740"/>
    <x v="3500"/>
    <b v="0"/>
    <n v="42"/>
    <b v="1"/>
    <s v="theater/plays"/>
    <n v="1.0629999999999999"/>
    <n v="25.30952380952381"/>
    <x v="1"/>
    <x v="6"/>
  </r>
  <r>
    <n v="3501"/>
    <s v="Pig by Alex Oates (London Run)"/>
    <s v="'Pig' by Alex Oates is an urgent and dark comedy with live music that discusses the vital issue of the state of our police force."/>
    <x v="15"/>
    <n v="1510"/>
    <x v="0"/>
    <x v="1"/>
    <s v="GBP"/>
    <n v="1441995595"/>
    <x v="3501"/>
    <b v="0"/>
    <n v="42"/>
    <b v="1"/>
    <s v="theater/plays"/>
    <n v="1.0066666666666666"/>
    <n v="35.952380952380949"/>
    <x v="1"/>
    <x v="6"/>
  </r>
  <r>
    <n v="3502"/>
    <s v="Dickhead"/>
    <s v="Dickhead is a play about one man's struggle with the dicks in his head. If you want to know more stop being a twat and put out...please"/>
    <x v="23"/>
    <n v="4216"/>
    <x v="0"/>
    <x v="0"/>
    <s v="USD"/>
    <n v="1458100740"/>
    <x v="3502"/>
    <b v="0"/>
    <n v="31"/>
    <b v="1"/>
    <s v="theater/plays"/>
    <n v="1.054"/>
    <n v="136"/>
    <x v="1"/>
    <x v="6"/>
  </r>
  <r>
    <n v="3503"/>
    <s v="Tarantella"/>
    <s v="A group of Sicilian immigrants in New York struggle to deal with conflict from both within the family and from without."/>
    <x v="30"/>
    <n v="2689"/>
    <x v="0"/>
    <x v="1"/>
    <s v="GBP"/>
    <n v="1469359728"/>
    <x v="3503"/>
    <b v="0"/>
    <n v="38"/>
    <b v="1"/>
    <s v="theater/plays"/>
    <n v="1.0755999999999999"/>
    <n v="70.763157894736835"/>
    <x v="1"/>
    <x v="6"/>
  </r>
  <r>
    <n v="3504"/>
    <s v="Sterling Lion Theater Company"/>
    <s v="The Sterling Lion Theater Company is a non-profit theater group established for the benefit of the Connecticut lower Naugatuck Valley."/>
    <x v="28"/>
    <n v="1000"/>
    <x v="0"/>
    <x v="0"/>
    <s v="USD"/>
    <n v="1447959491"/>
    <x v="3504"/>
    <b v="0"/>
    <n v="8"/>
    <b v="1"/>
    <s v="theater/plays"/>
    <n v="1"/>
    <n v="125"/>
    <x v="1"/>
    <x v="6"/>
  </r>
  <r>
    <n v="3505"/>
    <s v="Second Act: The Four Disgracers"/>
    <s v="Four myths._x000a_Four writers._x000a_Four new takes._x000a__x000a_The Four Disgracers comes to the stage to launch a new theatre group, Ixion."/>
    <x v="30"/>
    <n v="2594"/>
    <x v="0"/>
    <x v="0"/>
    <s v="USD"/>
    <n v="1399953600"/>
    <x v="350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x v="9"/>
    <n v="3045"/>
    <x v="0"/>
    <x v="0"/>
    <s v="USD"/>
    <n v="1408815440"/>
    <x v="3506"/>
    <b v="0"/>
    <n v="29"/>
    <b v="1"/>
    <s v="theater/plays"/>
    <n v="1.0149999999999999"/>
    <n v="105"/>
    <x v="1"/>
    <x v="6"/>
  </r>
  <r>
    <n v="3507"/>
    <s v="The Chameleon Fools Theatre Troupe Project"/>
    <s v="Please help our troupe bring our first project from planning to reality! Join us on one exciting ride!"/>
    <x v="3"/>
    <n v="10440"/>
    <x v="0"/>
    <x v="0"/>
    <s v="USD"/>
    <n v="1464732537"/>
    <x v="3507"/>
    <b v="0"/>
    <n v="72"/>
    <b v="1"/>
    <s v="theater/plays"/>
    <n v="1.044"/>
    <n v="145"/>
    <x v="1"/>
    <x v="6"/>
  </r>
  <r>
    <n v="3508"/>
    <s v="Roll The Dice Theatre Company"/>
    <s v="Roll The Dice Theatre Company revolves around taking risks in the game of life vicariously through beloved childhood games."/>
    <x v="213"/>
    <n v="180"/>
    <x v="0"/>
    <x v="1"/>
    <s v="GBP"/>
    <n v="1462914000"/>
    <x v="3508"/>
    <b v="0"/>
    <n v="15"/>
    <b v="1"/>
    <s v="theater/plays"/>
    <n v="1.8"/>
    <n v="12"/>
    <x v="1"/>
    <x v="6"/>
  </r>
  <r>
    <n v="3509"/>
    <s v="PL@Y, an all-original fusion of comedy, rock, and dance"/>
    <s v="PL@Y is an original comedic fantasy spectacle inspired by the original music of the Amboys and classic rabbit-hole fiction archetypes"/>
    <x v="9"/>
    <n v="3190"/>
    <x v="0"/>
    <x v="0"/>
    <s v="USD"/>
    <n v="1416545700"/>
    <x v="3509"/>
    <b v="0"/>
    <n v="33"/>
    <b v="1"/>
    <s v="theater/plays"/>
    <n v="1.0633333333333332"/>
    <n v="96.666666666666671"/>
    <x v="1"/>
    <x v="6"/>
  </r>
  <r>
    <n v="3510"/>
    <s v="Shakespeare in the Park: Much Ado About Nothing"/>
    <s v="The Uncommon Loons return with Much Ado for a 2nd production of Shakespeare in Minnesota's Nature on the banks of the Mississippi!"/>
    <x v="42"/>
    <n v="905"/>
    <x v="0"/>
    <x v="0"/>
    <s v="USD"/>
    <n v="1404312846"/>
    <x v="3510"/>
    <b v="0"/>
    <n v="15"/>
    <b v="1"/>
    <s v="theater/plays"/>
    <n v="1.0055555555555555"/>
    <n v="60.333333333333336"/>
    <x v="1"/>
    <x v="6"/>
  </r>
  <r>
    <n v="3511"/>
    <s v="Silent Planet"/>
    <s v="The world premiere of the first full-length play by Eve Leigh, at the intimate Finborough Theatre in London."/>
    <x v="15"/>
    <n v="1518"/>
    <x v="0"/>
    <x v="1"/>
    <s v="GBP"/>
    <n v="1415385000"/>
    <x v="3511"/>
    <b v="0"/>
    <n v="19"/>
    <b v="1"/>
    <s v="theater/plays"/>
    <n v="1.012"/>
    <n v="79.89473684210526"/>
    <x v="1"/>
    <x v="6"/>
  </r>
  <r>
    <n v="3512"/>
    <s v="With My Eyes Wide Open"/>
    <s v="We're making a hard hitting, innovative play which will open your eyes to what mental illness is like in the mind of the sufferer."/>
    <x v="28"/>
    <n v="1000"/>
    <x v="0"/>
    <x v="1"/>
    <s v="GBP"/>
    <n v="1429789992"/>
    <x v="3512"/>
    <b v="0"/>
    <n v="17"/>
    <b v="1"/>
    <s v="theater/plays"/>
    <n v="1"/>
    <n v="58.823529411764703"/>
    <x v="1"/>
    <x v="6"/>
  </r>
  <r>
    <n v="3513"/>
    <s v="Send Truth AND Consequences To TNT's 2014 Youth Conference"/>
    <s v="Brazos Valley TROUPE is taking an original work, Truth AND Consequences, to the Texas Nonprofit Theaters 2014 Youth Conference"/>
    <x v="70"/>
    <n v="3315"/>
    <x v="0"/>
    <x v="0"/>
    <s v="USD"/>
    <n v="1401857940"/>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x v="2"/>
    <n v="550"/>
    <x v="0"/>
    <x v="0"/>
    <s v="USD"/>
    <n v="1422853140"/>
    <x v="3514"/>
    <b v="0"/>
    <n v="10"/>
    <b v="1"/>
    <s v="theater/plays"/>
    <n v="1.1000000000000001"/>
    <n v="55"/>
    <x v="1"/>
    <x v="6"/>
  </r>
  <r>
    <n v="3515"/>
    <s v="Twelfth Night by William Shakespeare"/>
    <s v="We are casting an all-inclusive production of Shakespeare's Twelfth Night in a non-traditional performance space."/>
    <x v="9"/>
    <n v="3080"/>
    <x v="0"/>
    <x v="0"/>
    <s v="USD"/>
    <n v="1433097171"/>
    <x v="3515"/>
    <b v="0"/>
    <n v="46"/>
    <b v="1"/>
    <s v="theater/plays"/>
    <n v="1.0266666666666666"/>
    <n v="66.956521739130437"/>
    <x v="1"/>
    <x v="6"/>
  </r>
  <r>
    <n v="3516"/>
    <s v="The March of the Bonus Army"/>
    <s v="A new play about a lesser known yet pivotal event in American history, about a group of WWI Veterans fighting for their rights."/>
    <x v="30"/>
    <n v="2500"/>
    <x v="0"/>
    <x v="0"/>
    <s v="USD"/>
    <n v="1410145200"/>
    <x v="3516"/>
    <b v="0"/>
    <n v="11"/>
    <b v="1"/>
    <s v="theater/plays"/>
    <n v="1"/>
    <n v="227.27272727272728"/>
    <x v="1"/>
    <x v="6"/>
  </r>
  <r>
    <n v="3517"/>
    <s v="A Bright Room Called Day by Tony Kushner"/>
    <s v="Support an outstanding cast of actors to take on a professional production of a masterpiece of modern theatre"/>
    <x v="23"/>
    <n v="4000"/>
    <x v="0"/>
    <x v="1"/>
    <s v="GBP"/>
    <n v="1404471600"/>
    <x v="3517"/>
    <b v="0"/>
    <n v="13"/>
    <b v="1"/>
    <s v="theater/plays"/>
    <n v="1"/>
    <n v="307.69230769230768"/>
    <x v="1"/>
    <x v="6"/>
  </r>
  <r>
    <n v="3518"/>
    <s v="BEASTS OF BAVERLY GROVE"/>
    <s v="One play.  Two theaters.  See the story from both sides and then decide for yourself - who are the BEASTS OF BAVERLY GROVE?"/>
    <x v="15"/>
    <n v="1650.69"/>
    <x v="0"/>
    <x v="0"/>
    <s v="USD"/>
    <n v="1412259660"/>
    <x v="3518"/>
    <b v="0"/>
    <n v="33"/>
    <b v="1"/>
    <s v="theater/plays"/>
    <n v="1.10046"/>
    <n v="50.020909090909093"/>
    <x v="1"/>
    <x v="6"/>
  </r>
  <r>
    <n v="3519"/>
    <s v="Bookstory"/>
    <s v="Bookstory is a tiny puppet musical with some very big ideas that tells the story of the story in the digital age"/>
    <x v="13"/>
    <n v="2027"/>
    <x v="0"/>
    <x v="1"/>
    <s v="GBP"/>
    <n v="1425478950"/>
    <x v="3519"/>
    <b v="0"/>
    <n v="28"/>
    <b v="1"/>
    <s v="theater/plays"/>
    <n v="1.0135000000000001"/>
    <n v="72.392857142857139"/>
    <x v="1"/>
    <x v="6"/>
  </r>
  <r>
    <n v="3520"/>
    <s v="Protocols"/>
    <s v="Help us to bring &quot;Protocols&quot; at the 2015 Camden Fringe. The most controversial play of the year."/>
    <x v="13"/>
    <n v="2015"/>
    <x v="0"/>
    <x v="1"/>
    <s v="GBP"/>
    <n v="1441547220"/>
    <x v="3520"/>
    <b v="0"/>
    <n v="21"/>
    <b v="1"/>
    <s v="theater/plays"/>
    <n v="1.0075000000000001"/>
    <n v="95.952380952380949"/>
    <x v="1"/>
    <x v="6"/>
  </r>
  <r>
    <n v="3521"/>
    <s v="As the Naked Lead the Blind (Play)"/>
    <s v="A professionally directed/acted workshop &amp; reading for a new play depicting sexual addiction and its crippling effect on relationships."/>
    <x v="18"/>
    <n v="593"/>
    <x v="0"/>
    <x v="0"/>
    <s v="USD"/>
    <n v="1411980020"/>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x v="411"/>
    <n v="1395"/>
    <x v="0"/>
    <x v="1"/>
    <s v="GBP"/>
    <n v="1442311560"/>
    <x v="3522"/>
    <b v="0"/>
    <n v="34"/>
    <b v="1"/>
    <s v="theater/plays"/>
    <n v="1"/>
    <n v="41.029411764705884"/>
    <x v="1"/>
    <x v="6"/>
  </r>
  <r>
    <n v="3523"/>
    <s v="Magnificence"/>
    <s v="An old play about our world. Set in 1970s England, Magnificence is a gut-wrenching story of radicalisation, idealism and pity."/>
    <x v="23"/>
    <n v="4546"/>
    <x v="0"/>
    <x v="1"/>
    <s v="GBP"/>
    <n v="1474844400"/>
    <x v="3523"/>
    <b v="0"/>
    <n v="80"/>
    <b v="1"/>
    <s v="theater/plays"/>
    <n v="1.1365000000000001"/>
    <n v="56.825000000000003"/>
    <x v="1"/>
    <x v="6"/>
  </r>
  <r>
    <n v="3524"/>
    <s v="Sweet, Sweet Spirit"/>
    <s v="A West Texas matriarch is enraged by the news that her gay grandson has been the victim of a hate crime committed by his own father."/>
    <x v="3"/>
    <n v="10156"/>
    <x v="0"/>
    <x v="0"/>
    <s v="USD"/>
    <n v="1410580800"/>
    <x v="3524"/>
    <b v="0"/>
    <n v="74"/>
    <b v="1"/>
    <s v="theater/plays"/>
    <n v="1.0156000000000001"/>
    <n v="137.24324324324326"/>
    <x v="1"/>
    <x v="6"/>
  </r>
  <r>
    <n v="3525"/>
    <s v="Talk to Me Like The Rain and Let Me Listen"/>
    <s v="The Attic interns present Tennessee Williams's &quot;Talk to Me Like the Rain and Let Me Listen&quot; performing at The Flea Theater!"/>
    <x v="2"/>
    <n v="530"/>
    <x v="0"/>
    <x v="0"/>
    <s v="USD"/>
    <n v="1439136000"/>
    <x v="3525"/>
    <b v="0"/>
    <n v="7"/>
    <b v="1"/>
    <s v="theater/plays"/>
    <n v="1.06"/>
    <n v="75.714285714285708"/>
    <x v="1"/>
    <x v="6"/>
  </r>
  <r>
    <n v="3526"/>
    <s v="Human, Kind Theater Project"/>
    <s v="By day we perform Acts of Kindness, by night we perform free theater, all sustained by the love of our neighbors, not ticket prices."/>
    <x v="126"/>
    <n v="3366"/>
    <x v="0"/>
    <x v="0"/>
    <s v="USD"/>
    <n v="1461823140"/>
    <x v="3526"/>
    <b v="0"/>
    <n v="34"/>
    <b v="1"/>
    <s v="theater/plays"/>
    <n v="1.02"/>
    <n v="99"/>
    <x v="1"/>
    <x v="6"/>
  </r>
  <r>
    <n v="3527"/>
    <s v="Darryl Reuben Hall's THE DINNER Nat'l Premiere in NY Fest!"/>
    <s v="A 'tasty' new drama ~&quot;Booker T Washington of Tuskegee, Alabama, dined with the President (Roosevelt) last evening.&quot;~ the White House."/>
    <x v="12"/>
    <n v="7015"/>
    <x v="0"/>
    <x v="0"/>
    <s v="USD"/>
    <n v="1436587140"/>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x v="409"/>
    <n v="1669"/>
    <x v="0"/>
    <x v="1"/>
    <s v="GBP"/>
    <n v="1484740918"/>
    <x v="352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x v="2"/>
    <n v="660"/>
    <x v="0"/>
    <x v="0"/>
    <s v="USD"/>
    <n v="1436749200"/>
    <x v="3529"/>
    <b v="0"/>
    <n v="18"/>
    <b v="1"/>
    <s v="theater/plays"/>
    <n v="1.32"/>
    <n v="36.666666666666664"/>
    <x v="1"/>
    <x v="6"/>
  </r>
  <r>
    <n v="3530"/>
    <s v="Far From Fiction"/>
    <s v="â€œFar From Fictionâ€ is a powerful play, written by Sally Willis, offering insights into a new understanding of  female psychology."/>
    <x v="181"/>
    <n v="2750"/>
    <x v="0"/>
    <x v="1"/>
    <s v="GBP"/>
    <n v="1460318400"/>
    <x v="3530"/>
    <b v="0"/>
    <n v="22"/>
    <b v="1"/>
    <s v="theater/plays"/>
    <n v="1"/>
    <n v="125"/>
    <x v="1"/>
    <x v="6"/>
  </r>
  <r>
    <n v="3531"/>
    <s v="The Reinvention of Lily Johnson"/>
    <s v="A political comedy for a crazy election year"/>
    <x v="28"/>
    <n v="1280"/>
    <x v="0"/>
    <x v="0"/>
    <s v="USD"/>
    <n v="1467301334"/>
    <x v="3531"/>
    <b v="0"/>
    <n v="26"/>
    <b v="1"/>
    <s v="theater/plays"/>
    <n v="1.28"/>
    <n v="49.230769230769234"/>
    <x v="1"/>
    <x v="6"/>
  </r>
  <r>
    <n v="3532"/>
    <s v="&quot;I Will Speak For Myself&quot;"/>
    <s v="Our goal: To produce a stirring one-woman show historically based on African-American womenâ€™s experiences, struggles, and journeys."/>
    <x v="412"/>
    <n v="1142"/>
    <x v="0"/>
    <x v="0"/>
    <s v="USD"/>
    <n v="1411012740"/>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x v="2"/>
    <n v="631"/>
    <x v="0"/>
    <x v="0"/>
    <s v="USD"/>
    <n v="1447269367"/>
    <x v="3533"/>
    <b v="0"/>
    <n v="8"/>
    <b v="1"/>
    <s v="theater/plays"/>
    <n v="1.262"/>
    <n v="78.875"/>
    <x v="1"/>
    <x v="6"/>
  </r>
  <r>
    <n v="3534"/>
    <s v="Night of Ashes"/>
    <s v="A Theatrical Prequel to Hell's Rebels, the current Pathfinder Adventure Path from Paizo Publishing"/>
    <x v="10"/>
    <n v="7810"/>
    <x v="0"/>
    <x v="0"/>
    <s v="USD"/>
    <n v="1443711623"/>
    <x v="3534"/>
    <b v="0"/>
    <n v="204"/>
    <b v="1"/>
    <s v="theater/plays"/>
    <n v="1.5620000000000001"/>
    <n v="38.284313725490193"/>
    <x v="1"/>
    <x v="6"/>
  </r>
  <r>
    <n v="3535"/>
    <s v="Twelve Angry Women"/>
    <s v="On the 60th anniversary of Twelve Angry Men, 12 female writers create 12 short pieces about what makes them angry."/>
    <x v="13"/>
    <n v="2063"/>
    <x v="0"/>
    <x v="1"/>
    <s v="GBP"/>
    <n v="1443808800"/>
    <x v="3535"/>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x v="325"/>
    <n v="230"/>
    <x v="0"/>
    <x v="1"/>
    <s v="GBP"/>
    <n v="1450612740"/>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x v="413"/>
    <n v="1218"/>
    <x v="0"/>
    <x v="5"/>
    <s v="CAD"/>
    <n v="1416211140"/>
    <x v="3537"/>
    <b v="0"/>
    <n v="28"/>
    <b v="1"/>
    <s v="theater/plays"/>
    <n v="1.8044444444444445"/>
    <n v="43.5"/>
    <x v="1"/>
    <x v="6"/>
  </r>
  <r>
    <n v="3538"/>
    <s v="'Mooring' - Vocal Point Theatre Project"/>
    <s v="A play about riverside homelessness, inspired by true events. Shows at Brunel Museum, 240 Project and similar community organisations."/>
    <x v="13"/>
    <n v="2569"/>
    <x v="0"/>
    <x v="1"/>
    <s v="GBP"/>
    <n v="1471428340"/>
    <x v="3538"/>
    <b v="0"/>
    <n v="83"/>
    <b v="1"/>
    <s v="theater/plays"/>
    <n v="1.2845"/>
    <n v="30.951807228915662"/>
    <x v="1"/>
    <x v="6"/>
  </r>
  <r>
    <n v="3539"/>
    <s v="Chokehold"/>
    <s v="A searing new play that takes  an unflinching look at the terrible costs of police shootings in the African American community."/>
    <x v="20"/>
    <n v="718"/>
    <x v="0"/>
    <x v="0"/>
    <s v="USD"/>
    <n v="1473358122"/>
    <x v="3539"/>
    <b v="0"/>
    <n v="13"/>
    <b v="1"/>
    <s v="theater/plays"/>
    <n v="1.1966666666666668"/>
    <n v="55.230769230769234"/>
    <x v="1"/>
    <x v="6"/>
  </r>
  <r>
    <n v="3540"/>
    <s v="The Silence at the Song's End"/>
    <s v="A brand new stage adaptation of the Libby Purves/Nicholas Heiney book. A new work involving music, poetry and fajitas. #timetochange"/>
    <x v="43"/>
    <n v="369"/>
    <x v="0"/>
    <x v="1"/>
    <s v="GBP"/>
    <n v="1466899491"/>
    <x v="3540"/>
    <b v="0"/>
    <n v="8"/>
    <b v="1"/>
    <s v="theater/plays"/>
    <n v="1.23"/>
    <n v="46.125"/>
    <x v="1"/>
    <x v="6"/>
  </r>
  <r>
    <n v="3541"/>
    <s v="Twelfth Night or What You Will"/>
    <s v="Yellowbelly Theatre needs your help to bring this incredible play of love, lust and mistaken identity to life in our debut performance!"/>
    <x v="38"/>
    <n v="1260"/>
    <x v="0"/>
    <x v="1"/>
    <s v="GBP"/>
    <n v="1441042275"/>
    <x v="3541"/>
    <b v="0"/>
    <n v="32"/>
    <b v="1"/>
    <s v="theater/plays"/>
    <n v="1.05"/>
    <n v="39.375"/>
    <x v="1"/>
    <x v="6"/>
  </r>
  <r>
    <n v="3542"/>
    <s v="Gifts of War"/>
    <s v="Ancient Greece. Giddy, champagne soaked debauchery celebrating the Trojan War's end leads to a shocking and deadly surprise."/>
    <x v="62"/>
    <n v="5623"/>
    <x v="0"/>
    <x v="0"/>
    <s v="USD"/>
    <n v="1410099822"/>
    <x v="3542"/>
    <b v="0"/>
    <n v="85"/>
    <b v="1"/>
    <s v="theater/plays"/>
    <n v="1.0223636363636364"/>
    <n v="66.152941176470591"/>
    <x v="1"/>
    <x v="6"/>
  </r>
  <r>
    <n v="3543"/>
    <s v="&quot;CIRQUE CAPRICIEUX, the greatest one woman show on earth&quot;"/>
    <s v="A circus theater show. An escaped carousel horse and a beautiful wire dancer let the fantasies run wild."/>
    <x v="15"/>
    <n v="1570"/>
    <x v="0"/>
    <x v="12"/>
    <s v="EUR"/>
    <n v="1435255659"/>
    <x v="3543"/>
    <b v="0"/>
    <n v="29"/>
    <b v="1"/>
    <s v="theater/plays"/>
    <n v="1.0466666666666666"/>
    <n v="54.137931034482762"/>
    <x v="1"/>
    <x v="6"/>
  </r>
  <r>
    <n v="3544"/>
    <s v="Gruoch, or Lady Macbeth"/>
    <s v="Death &amp; Pretzels presents the world premiere of Paul Pasulka's Gruoch, or Lady Macbeth"/>
    <x v="30"/>
    <n v="2500"/>
    <x v="0"/>
    <x v="0"/>
    <s v="USD"/>
    <n v="1425758257"/>
    <x v="3544"/>
    <b v="0"/>
    <n v="24"/>
    <b v="1"/>
    <s v="theater/plays"/>
    <n v="1"/>
    <n v="104.16666666666667"/>
    <x v="1"/>
    <x v="6"/>
  </r>
  <r>
    <n v="3545"/>
    <s v="Shakespeare!! To fund or not to fund, that is the Question?"/>
    <s v="FUND our teens in Shakespeare's comedy &quot;The Merchant of Venice&quot;. Donating pays for our venue/insurance located in Woodland, CA."/>
    <x v="49"/>
    <n v="251"/>
    <x v="0"/>
    <x v="0"/>
    <s v="USD"/>
    <n v="1428780159"/>
    <x v="3545"/>
    <b v="0"/>
    <n v="8"/>
    <b v="1"/>
    <s v="theater/plays"/>
    <n v="1.004"/>
    <n v="31.375"/>
    <x v="1"/>
    <x v="6"/>
  </r>
  <r>
    <n v="3546"/>
    <s v="2015 Philadelphia Premier: Bonhoeffer's Cost"/>
    <s v="Help us produce this revealing play about Nazi-resistance member Dietrich Bonhoeffer and his final years of incarceration during WWII."/>
    <x v="184"/>
    <n v="1125"/>
    <x v="0"/>
    <x v="0"/>
    <s v="USD"/>
    <n v="1427860740"/>
    <x v="3546"/>
    <b v="0"/>
    <n v="19"/>
    <b v="1"/>
    <s v="theater/plays"/>
    <n v="1.0227272727272727"/>
    <n v="59.210526315789473"/>
    <x v="1"/>
    <x v="6"/>
  </r>
  <r>
    <n v="3547"/>
    <s v="Tommy and Me by Ray Didinger - Theatre Exile"/>
    <s v="Help to bring this heart warming story of Ray Didinger's relationship with his boyhood hero Tommy McDonald to life."/>
    <x v="19"/>
    <n v="40043.25"/>
    <x v="0"/>
    <x v="0"/>
    <s v="USD"/>
    <n v="1463198340"/>
    <x v="3547"/>
    <b v="0"/>
    <n v="336"/>
    <b v="1"/>
    <s v="theater/plays"/>
    <n v="1.1440928571428572"/>
    <n v="119.17633928571429"/>
    <x v="1"/>
    <x v="6"/>
  </r>
  <r>
    <n v="3548"/>
    <s v="THE UNDERSTUDY @ WORKING STAGE"/>
    <s v="We're putting together a production of THE UNDERSTUDY by Theresa Rebeck and hope you'll help us share this story."/>
    <x v="190"/>
    <n v="2140"/>
    <x v="0"/>
    <x v="0"/>
    <s v="USD"/>
    <n v="1457139600"/>
    <x v="3548"/>
    <b v="0"/>
    <n v="13"/>
    <b v="1"/>
    <s v="theater/plays"/>
    <n v="1.019047619047619"/>
    <n v="164.61538461538461"/>
    <x v="1"/>
    <x v="6"/>
  </r>
  <r>
    <n v="3549"/>
    <s v="The Munitionettes"/>
    <s v="Help us bring to life tales of hardship, danger and community of extraordinary women working in WW1 munitions factories."/>
    <x v="28"/>
    <n v="1020"/>
    <x v="0"/>
    <x v="1"/>
    <s v="GBP"/>
    <n v="1441358873"/>
    <x v="3549"/>
    <b v="0"/>
    <n v="42"/>
    <b v="1"/>
    <s v="theater/plays"/>
    <n v="1.02"/>
    <n v="24.285714285714285"/>
    <x v="1"/>
    <x v="6"/>
  </r>
  <r>
    <n v="3550"/>
    <s v="MOONFACE"/>
    <s v="MOONFACE explores the formative f***k-ups of adolescence. Fresh, incisive new writing. Monologue, movement and striking naturalism."/>
    <x v="30"/>
    <n v="2620"/>
    <x v="0"/>
    <x v="1"/>
    <s v="GBP"/>
    <n v="1462224398"/>
    <x v="3550"/>
    <b v="0"/>
    <n v="64"/>
    <b v="1"/>
    <s v="theater/plays"/>
    <n v="1.048"/>
    <n v="40.9375"/>
    <x v="1"/>
    <x v="6"/>
  </r>
  <r>
    <n v="3551"/>
    <s v="2014 UASPA Theatre Showcase"/>
    <s v="UASPA is a performing arts high school producing its 2014 Theatre Showcase featuring our strongest performances and original work."/>
    <x v="15"/>
    <n v="1527.5"/>
    <x v="0"/>
    <x v="0"/>
    <s v="USD"/>
    <n v="1400796420"/>
    <x v="3551"/>
    <b v="0"/>
    <n v="25"/>
    <b v="1"/>
    <s v="theater/plays"/>
    <n v="1.0183333333333333"/>
    <n v="61.1"/>
    <x v="1"/>
    <x v="6"/>
  </r>
  <r>
    <n v="3552"/>
    <s v="Lock&amp;Key Theatre present 'Timon of Athens'"/>
    <s v="Support Lock&amp;Key Theatre's 'Timon of Athens' by donating to our printing! Every penny goes to posters, programmes, flyers and scripts."/>
    <x v="414"/>
    <n v="773"/>
    <x v="0"/>
    <x v="1"/>
    <s v="GBP"/>
    <n v="1403964324"/>
    <x v="3552"/>
    <b v="0"/>
    <n v="20"/>
    <b v="1"/>
    <s v="theater/plays"/>
    <n v="1"/>
    <n v="38.65"/>
    <x v="1"/>
    <x v="6"/>
  </r>
  <r>
    <n v="3553"/>
    <s v="Coming Home"/>
    <s v="Professional actors bring to life the true stories of 5 African-Americans struggling with mental health and their search for healing."/>
    <x v="62"/>
    <n v="5845"/>
    <x v="0"/>
    <x v="0"/>
    <s v="USD"/>
    <n v="1439337600"/>
    <x v="3553"/>
    <b v="0"/>
    <n v="104"/>
    <b v="1"/>
    <s v="theater/plays"/>
    <n v="1.0627272727272727"/>
    <n v="56.20192307692308"/>
    <x v="1"/>
    <x v="6"/>
  </r>
  <r>
    <n v="3554"/>
    <s v="MASKS: Off-Broadway Debut"/>
    <s v="MASKS is a dramedy dealing with what it means to be alive, the reliability of identity, and what it means to suffer."/>
    <x v="10"/>
    <n v="5671.11"/>
    <x v="0"/>
    <x v="0"/>
    <s v="USD"/>
    <n v="1423674000"/>
    <x v="3554"/>
    <b v="0"/>
    <n v="53"/>
    <b v="1"/>
    <s v="theater/plays"/>
    <n v="1.1342219999999998"/>
    <n v="107.00207547169811"/>
    <x v="1"/>
    <x v="6"/>
  </r>
  <r>
    <n v="3555"/>
    <s v="Free Theatre for Kids: Baby Living Room"/>
    <s v="Baby Living Room is a project created by Spazio Farma Mestre for children: free theatre for kids as sustainable education for families"/>
    <x v="262"/>
    <n v="2400"/>
    <x v="0"/>
    <x v="13"/>
    <s v="EUR"/>
    <n v="1479382594"/>
    <x v="3555"/>
    <b v="0"/>
    <n v="14"/>
    <b v="1"/>
    <s v="theater/plays"/>
    <n v="1"/>
    <n v="171.42857142857142"/>
    <x v="1"/>
    <x v="6"/>
  </r>
  <r>
    <n v="3556"/>
    <s v="Immortal"/>
    <s v="'Immortal', a play about five English Air Bombers in WW2, is an exciting first project for the brand new Production Company, GreanTea."/>
    <x v="41"/>
    <n v="2210"/>
    <x v="0"/>
    <x v="1"/>
    <s v="GBP"/>
    <n v="1408289724"/>
    <x v="3556"/>
    <b v="0"/>
    <n v="20"/>
    <b v="1"/>
    <s v="theater/plays"/>
    <n v="1.0045454545454546"/>
    <n v="110.5"/>
    <x v="1"/>
    <x v="6"/>
  </r>
  <r>
    <n v="3557"/>
    <s v="Good Bread Alley"/>
    <s v="A play by April Yvette Thompson. A Gullah Healer Woman and an Afro-Cuban Priest forge a new world of magic &amp; dreams in Jim Crow Miami."/>
    <x v="57"/>
    <n v="100036"/>
    <x v="0"/>
    <x v="0"/>
    <s v="USD"/>
    <n v="1399271911"/>
    <x v="3557"/>
    <b v="0"/>
    <n v="558"/>
    <b v="1"/>
    <s v="theater/plays"/>
    <n v="1.0003599999999999"/>
    <n v="179.27598566308242"/>
    <x v="1"/>
    <x v="6"/>
  </r>
  <r>
    <n v="3558"/>
    <s v="SPILL - A verbatim show about sex"/>
    <s v="We're making a show about sex. Because it's important, everyone wants to talk about it and it's at the start of everything."/>
    <x v="18"/>
    <n v="504"/>
    <x v="0"/>
    <x v="1"/>
    <s v="GBP"/>
    <n v="1435352400"/>
    <x v="3558"/>
    <b v="0"/>
    <n v="22"/>
    <b v="1"/>
    <s v="theater/plays"/>
    <n v="1.44"/>
    <n v="22.90909090909091"/>
    <x v="1"/>
    <x v="6"/>
  </r>
  <r>
    <n v="3559"/>
    <s v="Let's Launch Disco Turtle Productions"/>
    <s v="A theatre company designed to help young people to come out of their shell. Offering workshops and original shows directly to schools."/>
    <x v="28"/>
    <n v="1035"/>
    <x v="0"/>
    <x v="2"/>
    <s v="AUD"/>
    <n v="1438333080"/>
    <x v="3559"/>
    <b v="0"/>
    <n v="24"/>
    <b v="1"/>
    <s v="theater/plays"/>
    <n v="1.0349999999999999"/>
    <n v="43.125"/>
    <x v="1"/>
    <x v="6"/>
  </r>
  <r>
    <n v="3560"/>
    <s v="Book Club: A Comedy"/>
    <s v="The world premiere of an endearing play about love, friendship, men's styling putty, Dungeons &amp; Dragons &amp; our capacity for forbearance."/>
    <x v="50"/>
    <n v="3470"/>
    <x v="0"/>
    <x v="5"/>
    <s v="CAD"/>
    <n v="1432694700"/>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x v="30"/>
    <n v="2560"/>
    <x v="0"/>
    <x v="0"/>
    <s v="USD"/>
    <n v="1438799760"/>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x v="415"/>
    <n v="469"/>
    <x v="0"/>
    <x v="1"/>
    <s v="GBP"/>
    <n v="1457906400"/>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x v="2"/>
    <n v="527.45000000000005"/>
    <x v="0"/>
    <x v="1"/>
    <s v="GBP"/>
    <n v="1470078000"/>
    <x v="3563"/>
    <b v="0"/>
    <n v="25"/>
    <b v="1"/>
    <s v="theater/plays"/>
    <n v="1.0549000000000002"/>
    <n v="21.098000000000003"/>
    <x v="1"/>
    <x v="6"/>
  </r>
  <r>
    <n v="3564"/>
    <s v="The Pillowman Aberdeen"/>
    <s v="Multi Award-Winng play THE PILLOWMAN coming to the Arts Centre Theatre, Aberdeen"/>
    <x v="28"/>
    <n v="1005"/>
    <x v="0"/>
    <x v="1"/>
    <s v="GBP"/>
    <n v="1444060800"/>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x v="42"/>
    <n v="1175"/>
    <x v="0"/>
    <x v="0"/>
    <s v="USD"/>
    <n v="1420048208"/>
    <x v="3565"/>
    <b v="0"/>
    <n v="12"/>
    <b v="1"/>
    <s v="theater/plays"/>
    <n v="1.3055555555555556"/>
    <n v="97.916666666666671"/>
    <x v="1"/>
    <x v="6"/>
  </r>
  <r>
    <n v="3566"/>
    <s v="VANITY BITES BACK by Helen Duff"/>
    <s v="A &quot;bold, subversive and very funny&quot; clown cookery show about searching for self worth in a cheesecake - VAULT Festival &amp; Tour 2015"/>
    <x v="13"/>
    <n v="2095"/>
    <x v="0"/>
    <x v="1"/>
    <s v="GBP"/>
    <n v="1422015083"/>
    <x v="3566"/>
    <b v="0"/>
    <n v="38"/>
    <b v="1"/>
    <s v="theater/plays"/>
    <n v="1.0475000000000001"/>
    <n v="55.131578947368418"/>
    <x v="1"/>
    <x v="6"/>
  </r>
  <r>
    <n v="3567"/>
    <s v="Back To Blackbrick- A new play with live music"/>
    <s v="First stage adaptation of Sarah Moore Fitzgerald's beautiful novel about Alzheimer's and time travel with a live folk score."/>
    <x v="28"/>
    <n v="1088"/>
    <x v="0"/>
    <x v="1"/>
    <s v="GBP"/>
    <n v="1433964444"/>
    <x v="3567"/>
    <b v="0"/>
    <n v="41"/>
    <b v="1"/>
    <s v="theater/plays"/>
    <n v="1.0880000000000001"/>
    <n v="26.536585365853657"/>
    <x v="1"/>
    <x v="6"/>
  </r>
  <r>
    <n v="3568"/>
    <s v="The Fairy Tale: A Little Daylight"/>
    <s v="GK. Jr (for student actors 12 and under) will bring George Macdonald's story to life. 10+ speaking parts &amp; many non-speaking parts!"/>
    <x v="28"/>
    <n v="1110"/>
    <x v="0"/>
    <x v="0"/>
    <s v="USD"/>
    <n v="1410975994"/>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x v="10"/>
    <n v="5024"/>
    <x v="0"/>
    <x v="0"/>
    <s v="USD"/>
    <n v="1420734696"/>
    <x v="3569"/>
    <b v="0"/>
    <n v="41"/>
    <b v="1"/>
    <s v="theater/plays"/>
    <n v="1.0047999999999999"/>
    <n v="122.53658536585365"/>
    <x v="1"/>
    <x v="6"/>
  </r>
  <r>
    <n v="3570"/>
    <s v="The Lower Depths"/>
    <s v="Theatre Machine presents an all-new adaptation of Maxim Gorky's classic of Russian theatre, The Lower Depths."/>
    <x v="13"/>
    <n v="2287"/>
    <x v="0"/>
    <x v="0"/>
    <s v="USD"/>
    <n v="1420009200"/>
    <x v="3570"/>
    <b v="0"/>
    <n v="26"/>
    <b v="1"/>
    <s v="theater/plays"/>
    <n v="1.1435"/>
    <n v="87.961538461538467"/>
    <x v="1"/>
    <x v="6"/>
  </r>
  <r>
    <n v="3571"/>
    <s v="Cans at Theatre503"/>
    <s v="Support Kuleshovâ€™s first full length production; help to build the set and bring a fierce and important new play to life"/>
    <x v="15"/>
    <n v="1831"/>
    <x v="0"/>
    <x v="1"/>
    <s v="GBP"/>
    <n v="1414701413"/>
    <x v="3571"/>
    <b v="0"/>
    <n v="25"/>
    <b v="1"/>
    <s v="theater/plays"/>
    <n v="1.2206666666666666"/>
    <n v="73.239999999999995"/>
    <x v="1"/>
    <x v="6"/>
  </r>
  <r>
    <n v="3572"/>
    <s v="Monster"/>
    <s v="A darkly comic one woman show by Abram Rooney as part of The Camden Fringe 2015."/>
    <x v="2"/>
    <n v="500"/>
    <x v="0"/>
    <x v="1"/>
    <s v="GBP"/>
    <n v="1434894082"/>
    <x v="3572"/>
    <b v="0"/>
    <n v="9"/>
    <b v="1"/>
    <s v="theater/plays"/>
    <n v="1"/>
    <n v="55.555555555555557"/>
    <x v="1"/>
    <x v="6"/>
  </r>
  <r>
    <n v="3573"/>
    <s v="Licensed To Ill"/>
    <s v="London based theatre makers collaborating to create a new show about the history of HipHop."/>
    <x v="9"/>
    <n v="3084"/>
    <x v="0"/>
    <x v="1"/>
    <s v="GBP"/>
    <n v="1415440846"/>
    <x v="3573"/>
    <b v="0"/>
    <n v="78"/>
    <b v="1"/>
    <s v="theater/plays"/>
    <n v="1.028"/>
    <n v="39.53846153846154"/>
    <x v="1"/>
    <x v="6"/>
  </r>
  <r>
    <n v="3574"/>
    <s v="Galli Theater Fresh Start Fundraiser"/>
    <s v="Help Galli Theater continue to bring fairytales to children in English &amp; German in our theater and to institutions serving children."/>
    <x v="238"/>
    <n v="6155"/>
    <x v="0"/>
    <x v="0"/>
    <s v="USD"/>
    <n v="1415921848"/>
    <x v="3574"/>
    <b v="0"/>
    <n v="45"/>
    <b v="1"/>
    <s v="theater/plays"/>
    <n v="1.0612068965517241"/>
    <n v="136.77777777777777"/>
    <x v="1"/>
    <x v="6"/>
  </r>
  <r>
    <n v="3575"/>
    <s v="AnaiÌˆs Nin Goes to Hell"/>
    <s v="An island in hell. Cleopatra, Joan of Arc, &amp; Queen Victoria wait, trapped in the memory of who they were... until AnaiÌˆs Nin shows up."/>
    <x v="3"/>
    <n v="10133"/>
    <x v="0"/>
    <x v="0"/>
    <s v="USD"/>
    <n v="1470887940"/>
    <x v="3575"/>
    <b v="0"/>
    <n v="102"/>
    <b v="1"/>
    <s v="theater/plays"/>
    <n v="1.0133000000000001"/>
    <n v="99.343137254901961"/>
    <x v="1"/>
    <x v="6"/>
  </r>
  <r>
    <n v="3576"/>
    <s v="Vote for Next Season's Shows!"/>
    <s v="Vote here for whatever show you want to see next year! No gimmick, no stretch goals, just a simple vote and a free ticket."/>
    <x v="213"/>
    <n v="100"/>
    <x v="0"/>
    <x v="0"/>
    <s v="USD"/>
    <n v="1480947054"/>
    <x v="3576"/>
    <b v="0"/>
    <n v="5"/>
    <b v="1"/>
    <s v="theater/plays"/>
    <n v="1"/>
    <n v="20"/>
    <x v="1"/>
    <x v="6"/>
  </r>
  <r>
    <n v="3577"/>
    <s v="The Laramie Project in Utah County"/>
    <s v="Our goal is to bring this story of one town's processing of tragedy and their own community identity to Utah County."/>
    <x v="20"/>
    <n v="780"/>
    <x v="0"/>
    <x v="0"/>
    <s v="USD"/>
    <n v="1430029680"/>
    <x v="3577"/>
    <b v="0"/>
    <n v="27"/>
    <b v="1"/>
    <s v="theater/plays"/>
    <n v="1.3"/>
    <n v="28.888888888888889"/>
    <x v="1"/>
    <x v="6"/>
  </r>
  <r>
    <n v="3578"/>
    <s v="Home"/>
    <s v="An unsparing, slightly surreal look at the effects of the private rented sector on two young women. Based on real events."/>
    <x v="15"/>
    <n v="1500.2"/>
    <x v="0"/>
    <x v="1"/>
    <s v="GBP"/>
    <n v="1462037777"/>
    <x v="3578"/>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x v="2"/>
    <n v="500"/>
    <x v="0"/>
    <x v="1"/>
    <s v="GBP"/>
    <n v="1459444656"/>
    <x v="3579"/>
    <b v="0"/>
    <n v="14"/>
    <b v="1"/>
    <s v="theater/plays"/>
    <n v="1"/>
    <n v="35.714285714285715"/>
    <x v="1"/>
    <x v="6"/>
  </r>
  <r>
    <n v="3580"/>
    <s v="Annabel Lost"/>
    <s v="Annabel Lost combines visual art and performance poetry to tell the story of two orphaned refugees, Quetzal and Rhime."/>
    <x v="42"/>
    <n v="1025"/>
    <x v="0"/>
    <x v="0"/>
    <s v="USD"/>
    <n v="1425185940"/>
    <x v="3580"/>
    <b v="0"/>
    <n v="27"/>
    <b v="1"/>
    <s v="theater/plays"/>
    <n v="1.1388888888888888"/>
    <n v="37.962962962962962"/>
    <x v="1"/>
    <x v="6"/>
  </r>
  <r>
    <n v="3581"/>
    <s v="Get FREAK to the Edinburgh Fringe"/>
    <s v="An extraordinary, punchy and provocative new play, providing a voice for women to address their sexuality and self worth. #EDFREAK"/>
    <x v="15"/>
    <n v="1500"/>
    <x v="0"/>
    <x v="1"/>
    <s v="GBP"/>
    <n v="1406719110"/>
    <x v="3581"/>
    <b v="0"/>
    <n v="45"/>
    <b v="1"/>
    <s v="theater/plays"/>
    <n v="1"/>
    <n v="33.333333333333336"/>
    <x v="1"/>
    <x v="6"/>
  </r>
  <r>
    <n v="3582"/>
    <s v="REALLY REALLY"/>
    <s v="A contemporary American play touching on the scorching realities of growing up in the Millennial generation."/>
    <x v="28"/>
    <n v="2870"/>
    <x v="0"/>
    <x v="0"/>
    <s v="USD"/>
    <n v="1459822682"/>
    <x v="3582"/>
    <b v="0"/>
    <n v="49"/>
    <b v="1"/>
    <s v="theater/plays"/>
    <n v="2.87"/>
    <n v="58.571428571428569"/>
    <x v="1"/>
    <x v="6"/>
  </r>
  <r>
    <n v="3583"/>
    <s v="The Tragedy of Mario and Juliet"/>
    <s v="Bumbling architect Romeo and handsome contractor Mario meet their match while building a balcony for Verona, NJ siren, Juliet."/>
    <x v="9"/>
    <n v="3255"/>
    <x v="0"/>
    <x v="0"/>
    <s v="USD"/>
    <n v="1460970805"/>
    <x v="3583"/>
    <b v="0"/>
    <n v="24"/>
    <b v="1"/>
    <s v="theater/plays"/>
    <n v="1.085"/>
    <n v="135.625"/>
    <x v="1"/>
    <x v="6"/>
  </r>
  <r>
    <n v="3584"/>
    <s v="Pramkicker - Edinburgh and Beyond"/>
    <s v="Critically-acclaimed Old Trunk are back with their new play. _x000a_PRAMKICKER. _x000a__x000a_Written by Sadie Hasler &amp; directed by Sarah Mayhew."/>
    <x v="9"/>
    <n v="3465"/>
    <x v="0"/>
    <x v="1"/>
    <s v="GBP"/>
    <n v="1436772944"/>
    <x v="3584"/>
    <b v="0"/>
    <n v="112"/>
    <b v="1"/>
    <s v="theater/plays"/>
    <n v="1.155"/>
    <n v="30.9375"/>
    <x v="1"/>
    <x v="6"/>
  </r>
  <r>
    <n v="3585"/>
    <s v="The Lost Boy (a play)"/>
    <s v="The world premiere of a play, a true story about love, loss, and a man reaching back in time as the only way to move forward."/>
    <x v="104"/>
    <n v="4050"/>
    <x v="0"/>
    <x v="0"/>
    <s v="USD"/>
    <n v="1419181890"/>
    <x v="3585"/>
    <b v="0"/>
    <n v="23"/>
    <b v="1"/>
    <s v="theater/plays"/>
    <n v="1.1911764705882353"/>
    <n v="176.08695652173913"/>
    <x v="1"/>
    <x v="6"/>
  </r>
  <r>
    <n v="3586"/>
    <s v="Actors &amp; Musicians who are Blind or Autistic"/>
    <s v="See Theatre In A New Light"/>
    <x v="51"/>
    <n v="8207"/>
    <x v="0"/>
    <x v="0"/>
    <s v="USD"/>
    <n v="1474649070"/>
    <x v="3586"/>
    <b v="0"/>
    <n v="54"/>
    <b v="1"/>
    <s v="theater/plays"/>
    <n v="1.0942666666666667"/>
    <n v="151.9814814814815"/>
    <x v="1"/>
    <x v="6"/>
  </r>
  <r>
    <n v="3587"/>
    <s v="Blue Stockings @ The Cockpit Theatre"/>
    <s v="The GSA BA (Hons) Acting class of 2016 are taking a transfer of their GSA Production to The Cockpit Theatre in London"/>
    <x v="2"/>
    <n v="633"/>
    <x v="0"/>
    <x v="1"/>
    <s v="GBP"/>
    <n v="1467054000"/>
    <x v="3587"/>
    <b v="0"/>
    <n v="28"/>
    <b v="1"/>
    <s v="theater/plays"/>
    <n v="1.266"/>
    <n v="22.607142857142858"/>
    <x v="1"/>
    <x v="6"/>
  </r>
  <r>
    <n v="3588"/>
    <s v="MENTAL Play short-tour 2015!"/>
    <s v="Touring the fast-paced, playful and poignant story of three twenty-somethings in a mental-health support group."/>
    <x v="48"/>
    <n v="201"/>
    <x v="0"/>
    <x v="1"/>
    <s v="GBP"/>
    <n v="1430348400"/>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x v="23"/>
    <n v="5100"/>
    <x v="0"/>
    <x v="0"/>
    <s v="USD"/>
    <n v="1432654347"/>
    <x v="3589"/>
    <b v="0"/>
    <n v="62"/>
    <b v="1"/>
    <s v="theater/plays"/>
    <n v="1.2749999999999999"/>
    <n v="82.258064516129039"/>
    <x v="1"/>
    <x v="6"/>
  </r>
  <r>
    <n v="3590"/>
    <s v="The Glasshouse"/>
    <s v="Two men on trial for desertion, confined within a Glasshouse. How long can friendship last? How much can a man stand before he breaks?"/>
    <x v="10"/>
    <n v="5003"/>
    <x v="0"/>
    <x v="1"/>
    <s v="GBP"/>
    <n v="1413792034"/>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x v="176"/>
    <n v="1225"/>
    <x v="0"/>
    <x v="0"/>
    <s v="USD"/>
    <n v="1422075540"/>
    <x v="3591"/>
    <b v="0"/>
    <n v="18"/>
    <b v="1"/>
    <s v="theater/plays"/>
    <n v="1.75"/>
    <n v="68.055555555555557"/>
    <x v="1"/>
    <x v="6"/>
  </r>
  <r>
    <n v="3592"/>
    <s v="boom- a play by Peter Sinn Nachtrieb"/>
    <s v="Sex. Fish. A COMET THAT DESTROYS THE WORLD. boom a play by Peter Sinn Nachtrieb- Feb 19-21 at The Bridge in NYC."/>
    <x v="13"/>
    <n v="2545"/>
    <x v="0"/>
    <x v="0"/>
    <s v="USD"/>
    <n v="1423630740"/>
    <x v="3592"/>
    <b v="0"/>
    <n v="35"/>
    <b v="1"/>
    <s v="theater/plays"/>
    <n v="1.2725"/>
    <n v="72.714285714285708"/>
    <x v="1"/>
    <x v="6"/>
  </r>
  <r>
    <n v="3593"/>
    <s v="&quot;Lucy &amp; Vincente&quot; A New Play about Lucille Ball"/>
    <s v="A staged reading for &quot;Lucy &amp; Vincente&quot; in NYC. A new play about Lucille Ball &amp; Vincente Minnelli in Hollywood, 1953."/>
    <x v="9"/>
    <n v="3319"/>
    <x v="0"/>
    <x v="0"/>
    <s v="USD"/>
    <n v="1420489560"/>
    <x v="3593"/>
    <b v="0"/>
    <n v="43"/>
    <b v="1"/>
    <s v="theater/plays"/>
    <n v="1.1063333333333334"/>
    <n v="77.186046511627907"/>
    <x v="1"/>
    <x v="6"/>
  </r>
  <r>
    <n v="3594"/>
    <s v="HEDDA"/>
    <s v="An adaptation that realizes the internal struggle of Ibsenâ€™s most renowned protagonist as she traverses a claustrophobic social world"/>
    <x v="183"/>
    <n v="2015"/>
    <x v="0"/>
    <x v="0"/>
    <s v="USD"/>
    <n v="1472952982"/>
    <x v="3594"/>
    <b v="0"/>
    <n v="36"/>
    <b v="1"/>
    <s v="theater/plays"/>
    <n v="1.2593749999999999"/>
    <n v="55.972222222222221"/>
    <x v="1"/>
    <x v="6"/>
  </r>
  <r>
    <n v="3595"/>
    <s v="The Flu Season"/>
    <s v="A new theatre company staging Will Eno's The Flu Season in Seattle"/>
    <x v="27"/>
    <n v="3081"/>
    <x v="0"/>
    <x v="0"/>
    <s v="USD"/>
    <n v="1426229940"/>
    <x v="3595"/>
    <b v="0"/>
    <n v="62"/>
    <b v="1"/>
    <s v="theater/plays"/>
    <n v="1.1850000000000001"/>
    <n v="49.693548387096776"/>
    <x v="1"/>
    <x v="6"/>
  </r>
  <r>
    <n v="3596"/>
    <s v="SHADFLY - NEW PLAY AT THE ARTS PROJECT"/>
    <s v="A play about the last eight years of the life of Egon Schiele, one of the most influential Austrian Expressionist artists."/>
    <x v="184"/>
    <n v="1185"/>
    <x v="0"/>
    <x v="5"/>
    <s v="CAD"/>
    <n v="1409072982"/>
    <x v="3596"/>
    <b v="0"/>
    <n v="15"/>
    <b v="1"/>
    <s v="theater/plays"/>
    <n v="1.0772727272727274"/>
    <n v="79"/>
    <x v="1"/>
    <x v="6"/>
  </r>
  <r>
    <n v="3597"/>
    <s v="Akvavit Theatre presents NOTHING OF ME by Arne Lygre"/>
    <s v="&quot;I think that I have my own will. I can stop this, I tell myself. But it's not true.&quot;"/>
    <x v="30"/>
    <n v="2565"/>
    <x v="0"/>
    <x v="0"/>
    <s v="USD"/>
    <n v="1456984740"/>
    <x v="3597"/>
    <b v="0"/>
    <n v="33"/>
    <b v="1"/>
    <s v="theater/plays"/>
    <n v="1.026"/>
    <n v="77.727272727272734"/>
    <x v="1"/>
    <x v="6"/>
  </r>
  <r>
    <n v="3598"/>
    <s v="Cinderella"/>
    <s v="River City Theatre Company needs your support as we embark on our thirteenth production, CINDERELLA!"/>
    <x v="28"/>
    <n v="1101"/>
    <x v="0"/>
    <x v="0"/>
    <s v="USD"/>
    <n v="1409720340"/>
    <x v="3598"/>
    <b v="0"/>
    <n v="27"/>
    <b v="1"/>
    <s v="theater/plays"/>
    <n v="1.101"/>
    <n v="40.777777777777779"/>
    <x v="1"/>
    <x v="6"/>
  </r>
  <r>
    <n v="3599"/>
    <s v="Promised Land"/>
    <s v="Help Chrysalis get this production off the ground!  An original play, we only need $500 to get this production on its feet!"/>
    <x v="2"/>
    <n v="1010"/>
    <x v="0"/>
    <x v="0"/>
    <s v="USD"/>
    <n v="1440892800"/>
    <x v="3599"/>
    <b v="0"/>
    <n v="17"/>
    <b v="1"/>
    <s v="theater/plays"/>
    <n v="2.02"/>
    <n v="59.411764705882355"/>
    <x v="1"/>
    <x v="6"/>
  </r>
  <r>
    <n v="3600"/>
    <s v="Pariah"/>
    <s v="The First Play From The Man Who Brought You The Black James Bond!"/>
    <x v="185"/>
    <n v="13"/>
    <x v="0"/>
    <x v="0"/>
    <s v="USD"/>
    <n v="1476390164"/>
    <x v="3600"/>
    <b v="0"/>
    <n v="4"/>
    <b v="1"/>
    <s v="theater/plays"/>
    <n v="1.3"/>
    <n v="3.25"/>
    <x v="1"/>
    <x v="6"/>
  </r>
  <r>
    <n v="3601"/>
    <s v="Pink Confetti at The Courtyard Theatre, Hoxton"/>
    <s v="New play 'Pink Confetti' by Paul Roberts at The Courtyard Theatre produced by Etch and directed by Oliver Dawe."/>
    <x v="13"/>
    <n v="2087"/>
    <x v="0"/>
    <x v="1"/>
    <s v="GBP"/>
    <n v="1421452682"/>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x v="23"/>
    <n v="4002"/>
    <x v="0"/>
    <x v="0"/>
    <s v="USD"/>
    <n v="1463520479"/>
    <x v="3602"/>
    <b v="0"/>
    <n v="49"/>
    <b v="1"/>
    <s v="theater/plays"/>
    <n v="1.0004999999999999"/>
    <n v="81.673469387755105"/>
    <x v="1"/>
    <x v="6"/>
  </r>
  <r>
    <n v="3603"/>
    <s v="Thank You For Waiting"/>
    <s v="Help produce &quot;Thank You For Waiting,&quot; a new play that explores friendship, loss, and mental illness, at the 2016 Frigid Festival!"/>
    <x v="15"/>
    <n v="2560"/>
    <x v="0"/>
    <x v="0"/>
    <s v="USD"/>
    <n v="1446759880"/>
    <x v="3603"/>
    <b v="0"/>
    <n v="57"/>
    <b v="1"/>
    <s v="theater/plays"/>
    <n v="1.7066666666666668"/>
    <n v="44.912280701754383"/>
    <x v="1"/>
    <x v="6"/>
  </r>
  <r>
    <n v="3604"/>
    <s v="Suddenly Split &amp; Swiping Over"/>
    <s v="â€œSuddenly Split &amp; Swiping Overâ€ is a sassy and heartfelt one-woman show about ending a longterm relationship and starting over."/>
    <x v="9"/>
    <n v="3385"/>
    <x v="0"/>
    <x v="0"/>
    <s v="USD"/>
    <n v="1461913140"/>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x v="49"/>
    <n v="460"/>
    <x v="0"/>
    <x v="1"/>
    <s v="GBP"/>
    <n v="1455390126"/>
    <x v="3605"/>
    <b v="0"/>
    <n v="15"/>
    <b v="1"/>
    <s v="theater/plays"/>
    <n v="1.84"/>
    <n v="30.666666666666668"/>
    <x v="1"/>
    <x v="6"/>
  </r>
  <r>
    <n v="3606"/>
    <s v="Critical Ambition - BLINK by Phil Porter"/>
    <s v="Support Swansea's youngest theatre company Critical Ambition, in their co-production of BLINK with Volcano and The Other Room."/>
    <x v="9"/>
    <n v="3908"/>
    <x v="0"/>
    <x v="1"/>
    <s v="GBP"/>
    <n v="1471185057"/>
    <x v="3606"/>
    <b v="0"/>
    <n v="64"/>
    <b v="1"/>
    <s v="theater/plays"/>
    <n v="1.3026666666666666"/>
    <n v="61.0625"/>
    <x v="1"/>
    <x v="6"/>
  </r>
  <r>
    <n v="3607"/>
    <s v="E15 at The Pleasance and CPT"/>
    <s v="'E15' is a verbatim project that looks at the story of the Focus E15 Campaign"/>
    <x v="131"/>
    <n v="580"/>
    <x v="0"/>
    <x v="1"/>
    <s v="GBP"/>
    <n v="1450137600"/>
    <x v="3607"/>
    <b v="0"/>
    <n v="20"/>
    <b v="1"/>
    <s v="theater/plays"/>
    <n v="1.0545454545454545"/>
    <n v="29"/>
    <x v="1"/>
    <x v="6"/>
  </r>
  <r>
    <n v="3608"/>
    <s v="Petrification"/>
    <s v="Help us get the show on the road! Petrification is a new play about home, memory and identity and we need your help to tour."/>
    <x v="134"/>
    <n v="800"/>
    <x v="0"/>
    <x v="1"/>
    <s v="GBP"/>
    <n v="1466172000"/>
    <x v="3608"/>
    <b v="0"/>
    <n v="27"/>
    <b v="1"/>
    <s v="theater/plays"/>
    <n v="1"/>
    <n v="29.62962962962963"/>
    <x v="1"/>
    <x v="6"/>
  </r>
  <r>
    <n v="3609"/>
    <s v="KHOJALY - Giving a voice to refugees across the world"/>
    <s v="KHOJALY is a new play that gives a voice to refugees the world over, telling the story of the survivors of the 1992 massacre in Khojaly"/>
    <x v="416"/>
    <n v="3005"/>
    <x v="0"/>
    <x v="1"/>
    <s v="GBP"/>
    <n v="1459378085"/>
    <x v="3609"/>
    <b v="0"/>
    <n v="21"/>
    <b v="1"/>
    <s v="theater/plays"/>
    <n v="1.5331632653061225"/>
    <n v="143.0952380952381"/>
    <x v="1"/>
    <x v="6"/>
  </r>
  <r>
    <n v="3610"/>
    <s v="The Florence Company presents 'America'"/>
    <s v="The Florence Company premieres its first stage play at the Chelsea Theatre in London with an original piece of writing"/>
    <x v="28"/>
    <n v="1623"/>
    <x v="0"/>
    <x v="1"/>
    <s v="GBP"/>
    <n v="1439806936"/>
    <x v="3610"/>
    <b v="0"/>
    <n v="31"/>
    <b v="1"/>
    <s v="theater/plays"/>
    <n v="1.623"/>
    <n v="52.354838709677416"/>
    <x v="1"/>
    <x v="6"/>
  </r>
  <r>
    <n v="3611"/>
    <s v="Xavier Project: Leftovers"/>
    <s v="How do you retain a sense identity after losing your home, your family and your country? Leftovers is a play about refugees in Nairobi."/>
    <x v="30"/>
    <n v="3400"/>
    <x v="0"/>
    <x v="1"/>
    <s v="GBP"/>
    <n v="1428483201"/>
    <x v="3611"/>
    <b v="0"/>
    <n v="51"/>
    <b v="1"/>
    <s v="theater/plays"/>
    <n v="1.36"/>
    <n v="66.666666666666671"/>
    <x v="1"/>
    <x v="6"/>
  </r>
  <r>
    <n v="3612"/>
    <s v="Welcome Back To Harlem: A Hellfighter's Story"/>
    <s v="A Harlem Hellfighter struggles to re-integrate into his community after heroically fighting for his country in WW1."/>
    <x v="10"/>
    <n v="7220"/>
    <x v="0"/>
    <x v="5"/>
    <s v="CAD"/>
    <n v="1402334811"/>
    <x v="3612"/>
    <b v="0"/>
    <n v="57"/>
    <b v="1"/>
    <s v="theater/plays"/>
    <n v="1.444"/>
    <n v="126.66666666666667"/>
    <x v="1"/>
    <x v="6"/>
  </r>
  <r>
    <n v="3613"/>
    <s v="HIS NAME IS ARTHUR HOLMBERG"/>
    <s v="a woman walks into a bar except she looks like a man and no one's serving drinks. one night only"/>
    <x v="21"/>
    <n v="1250"/>
    <x v="0"/>
    <x v="0"/>
    <s v="USD"/>
    <n v="1403964574"/>
    <x v="3613"/>
    <b v="0"/>
    <n v="20"/>
    <b v="1"/>
    <s v="theater/plays"/>
    <n v="1"/>
    <n v="62.5"/>
    <x v="1"/>
    <x v="6"/>
  </r>
  <r>
    <n v="3614"/>
    <s v="Gruesome Playground Injuries"/>
    <s v="A production of &quot;Gruesome Playground Injuries&quot; by Rajiv Joseph July 24th-August 9th at The Bakery in Denver, CO."/>
    <x v="30"/>
    <n v="2520"/>
    <x v="0"/>
    <x v="0"/>
    <s v="USD"/>
    <n v="1434675616"/>
    <x v="3614"/>
    <b v="0"/>
    <n v="71"/>
    <b v="1"/>
    <s v="theater/plays"/>
    <n v="1.008"/>
    <n v="35.492957746478872"/>
    <x v="1"/>
    <x v="6"/>
  </r>
  <r>
    <n v="3615"/>
    <s v="See Bob Run by Daniel MacIvor"/>
    <s v="Bob is on the road. Bob is on the run. But from what? Will she make it to her destination and what will she find whens she gets there?"/>
    <x v="30"/>
    <n v="2670"/>
    <x v="0"/>
    <x v="1"/>
    <s v="GBP"/>
    <n v="1449756896"/>
    <x v="3615"/>
    <b v="0"/>
    <n v="72"/>
    <b v="1"/>
    <s v="theater/plays"/>
    <n v="1.0680000000000001"/>
    <n v="37.083333333333336"/>
    <x v="1"/>
    <x v="6"/>
  </r>
  <r>
    <n v="3616"/>
    <s v="Taming of the Shrew - New Wimbledon Theatre"/>
    <s v="A vibrant, gender-inverted film-noir adaptation of Shakespeare's brutal comedy Taming of the Shrew, a visceral physical spectacle."/>
    <x v="30"/>
    <n v="3120"/>
    <x v="0"/>
    <x v="1"/>
    <s v="GBP"/>
    <n v="1426801664"/>
    <x v="3616"/>
    <b v="0"/>
    <n v="45"/>
    <b v="1"/>
    <s v="theater/plays"/>
    <n v="1.248"/>
    <n v="69.333333333333329"/>
    <x v="1"/>
    <x v="6"/>
  </r>
  <r>
    <n v="3617"/>
    <s v="One Good Night by Aisling Caffrey"/>
    <s v="Venue hire and payment of designer for a darkly comic, all female play about power - losing it, wanting it and fighting to get it back"/>
    <x v="417"/>
    <n v="880"/>
    <x v="0"/>
    <x v="1"/>
    <s v="GBP"/>
    <n v="1488240000"/>
    <x v="3617"/>
    <b v="0"/>
    <n v="51"/>
    <b v="1"/>
    <s v="theater/plays"/>
    <n v="1.1891891891891893"/>
    <n v="17.254901960784313"/>
    <x v="1"/>
    <x v="6"/>
  </r>
  <r>
    <n v="3618"/>
    <s v="Checkpoint 22"/>
    <s v="The play yet to be described as &quot;A surefire Edinburgh Fringe Festival Cult Hit&quot;. Coming to the Underbelly, Edinburgh, 5th-30th August."/>
    <x v="13"/>
    <n v="2020"/>
    <x v="0"/>
    <x v="1"/>
    <s v="GBP"/>
    <n v="1433343850"/>
    <x v="3618"/>
    <b v="0"/>
    <n v="56"/>
    <b v="1"/>
    <s v="theater/plays"/>
    <n v="1.01"/>
    <n v="36.071428571428569"/>
    <x v="1"/>
    <x v="6"/>
  </r>
  <r>
    <n v="3619"/>
    <s v="VST presents Sincerity Forever"/>
    <s v="We are a fledgling theatre company based in Atlanta looking to fund our first show, Sincerity Forever by playwright Mac Wellman."/>
    <x v="28"/>
    <n v="1130"/>
    <x v="0"/>
    <x v="0"/>
    <s v="USD"/>
    <n v="1479592800"/>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x v="124"/>
    <n v="11045"/>
    <x v="0"/>
    <x v="0"/>
    <s v="USD"/>
    <n v="1425528000"/>
    <x v="3620"/>
    <b v="0"/>
    <n v="197"/>
    <b v="1"/>
    <s v="theater/plays"/>
    <n v="1.0519047619047619"/>
    <n v="56.065989847715734"/>
    <x v="1"/>
    <x v="6"/>
  </r>
  <r>
    <n v="3621"/>
    <s v="EverScape"/>
    <s v="Bare Theatre and Sonorous Road collaborate on the NC debut of  Allan Maule's gamer fantasy play that was extended in New York."/>
    <x v="9"/>
    <n v="3292"/>
    <x v="0"/>
    <x v="0"/>
    <s v="USD"/>
    <n v="1475269200"/>
    <x v="3621"/>
    <b v="0"/>
    <n v="70"/>
    <b v="1"/>
    <s v="theater/plays"/>
    <n v="1.0973333333333333"/>
    <n v="47.028571428571432"/>
    <x v="1"/>
    <x v="6"/>
  </r>
  <r>
    <n v="3622"/>
    <s v="Shakespeare's Pericles, Prince of Tyre"/>
    <s v="5 actors. 39 characters. 1 epic adventure. Presented by the Cradle Theatre Company."/>
    <x v="28"/>
    <n v="1000.99"/>
    <x v="0"/>
    <x v="0"/>
    <s v="USD"/>
    <n v="1411874580"/>
    <x v="3622"/>
    <b v="0"/>
    <n v="21"/>
    <b v="1"/>
    <s v="theater/plays"/>
    <n v="1.00099"/>
    <n v="47.666190476190479"/>
    <x v="1"/>
    <x v="6"/>
  </r>
  <r>
    <n v="3623"/>
    <s v="Since I've Been Here"/>
    <s v="An original play exploring the complications of romantic relationships in all forms."/>
    <x v="30"/>
    <n v="3000"/>
    <x v="0"/>
    <x v="0"/>
    <s v="USD"/>
    <n v="1406358000"/>
    <x v="3623"/>
    <b v="0"/>
    <n v="34"/>
    <b v="1"/>
    <s v="theater/plays"/>
    <n v="1.2"/>
    <n v="88.235294117647058"/>
    <x v="1"/>
    <x v="6"/>
  </r>
  <r>
    <n v="3624"/>
    <s v="&quot;The Next Event&quot;"/>
    <s v="â€œThe Event of a Lifetimeâ€¦â€_x000a__x000a_After the books stopped selling, and family disappears..the next event is closer than expected for him."/>
    <x v="9"/>
    <n v="3148"/>
    <x v="0"/>
    <x v="0"/>
    <s v="USD"/>
    <n v="1471977290"/>
    <x v="3624"/>
    <b v="0"/>
    <n v="39"/>
    <b v="1"/>
    <s v="theater/plays"/>
    <n v="1.0493333333333332"/>
    <n v="80.717948717948715"/>
    <x v="1"/>
    <x v="6"/>
  </r>
  <r>
    <n v="3625"/>
    <s v="Village Pub Theatre- FRINGE 2015"/>
    <s v="Help us run Leithâ€™s acclaimed, year round pub theatre VPT as part of Edinburgh Fringe 2015. Presenting 72 short plays over two weeks."/>
    <x v="9"/>
    <n v="3080"/>
    <x v="0"/>
    <x v="1"/>
    <s v="GBP"/>
    <n v="1435851577"/>
    <x v="3625"/>
    <b v="0"/>
    <n v="78"/>
    <b v="1"/>
    <s v="theater/plays"/>
    <n v="1.0266666666666666"/>
    <n v="39.487179487179489"/>
    <x v="1"/>
    <x v="6"/>
  </r>
  <r>
    <n v="3626"/>
    <s v="These are your lives."/>
    <s v="The first four-week performance run for our dance-theatre company, Geste Records, to be performed at The Yard Theatre in September."/>
    <x v="23"/>
    <n v="4073"/>
    <x v="0"/>
    <x v="1"/>
    <s v="GBP"/>
    <n v="1408204857"/>
    <x v="3626"/>
    <b v="0"/>
    <n v="48"/>
    <b v="1"/>
    <s v="theater/plays"/>
    <n v="1.0182500000000001"/>
    <n v="84.854166666666671"/>
    <x v="1"/>
    <x v="6"/>
  </r>
  <r>
    <n v="3627"/>
    <s v="One Shot Theatre Company"/>
    <s v="One Shot Theatre Company is an organization that promotes youth theatre for social change, putting on shows that open a social dialogue"/>
    <x v="13"/>
    <n v="2000"/>
    <x v="0"/>
    <x v="0"/>
    <s v="USD"/>
    <n v="1463803140"/>
    <x v="3627"/>
    <b v="0"/>
    <n v="29"/>
    <b v="1"/>
    <s v="theater/plays"/>
    <n v="1"/>
    <n v="68.965517241379317"/>
    <x v="1"/>
    <x v="6"/>
  </r>
  <r>
    <n v="3628"/>
    <s v="Blast From the Past"/>
    <s v="I am asking for public funding to help put together a musical tribute titled &quot;Blast From The Past&quot; reenacting famous HipHop, RnB acts."/>
    <x v="57"/>
    <n v="0"/>
    <x v="2"/>
    <x v="0"/>
    <s v="USD"/>
    <n v="1450040396"/>
    <x v="3628"/>
    <b v="0"/>
    <n v="0"/>
    <b v="0"/>
    <s v="theater/musical"/>
    <n v="0"/>
    <e v="#DIV/0!"/>
    <x v="1"/>
    <x v="40"/>
  </r>
  <r>
    <n v="3629"/>
    <s v="Capricorn Horn- Entertainment for the World's Finest Gents"/>
    <s v="Introducing a high class environmentally friendly, vegan, adult cabaret theater in Chicago with unique on, and off stage entertainment."/>
    <x v="80"/>
    <n v="2"/>
    <x v="2"/>
    <x v="0"/>
    <s v="USD"/>
    <n v="1462467600"/>
    <x v="3629"/>
    <b v="0"/>
    <n v="2"/>
    <b v="0"/>
    <s v="theater/musical"/>
    <n v="1.9999999999999999E-6"/>
    <n v="1"/>
    <x v="1"/>
    <x v="40"/>
  </r>
  <r>
    <n v="3630"/>
    <s v="Jeremy Kyle- The Opera"/>
    <s v="The Jeremy Kyle Show offers so much subject matter to create an opera with.  Along with his brilliant put downs it could be excellent!"/>
    <x v="9"/>
    <n v="1"/>
    <x v="2"/>
    <x v="1"/>
    <s v="GBP"/>
    <n v="1417295990"/>
    <x v="3630"/>
    <b v="0"/>
    <n v="1"/>
    <b v="0"/>
    <s v="theater/musical"/>
    <n v="3.3333333333333332E-4"/>
    <n v="1"/>
    <x v="1"/>
    <x v="40"/>
  </r>
  <r>
    <n v="3631"/>
    <s v="Evo: An Original Rock Opera"/>
    <s v="A revival of Shadowbox Live's Off-Broadway Rock Opera to uncompromisingly explore the darker urges of humankind. But we need your help!"/>
    <x v="418"/>
    <n v="8725"/>
    <x v="2"/>
    <x v="0"/>
    <s v="USD"/>
    <n v="1411444740"/>
    <x v="3631"/>
    <b v="0"/>
    <n v="59"/>
    <b v="0"/>
    <s v="theater/musical"/>
    <n v="0.51023391812865493"/>
    <n v="147.88135593220338"/>
    <x v="1"/>
    <x v="40"/>
  </r>
  <r>
    <n v="3632"/>
    <s v="Some Enchanted Evening UK TOUR"/>
    <s v="A professional musical revue. First performed in 2013 as a short tour, to be embarking on a full length tour across the UK in 2015!"/>
    <x v="2"/>
    <n v="100"/>
    <x v="2"/>
    <x v="1"/>
    <s v="GBP"/>
    <n v="1416781749"/>
    <x v="3632"/>
    <b v="0"/>
    <n v="1"/>
    <b v="0"/>
    <s v="theater/musical"/>
    <n v="0.2"/>
    <n v="100"/>
    <x v="1"/>
    <x v="40"/>
  </r>
  <r>
    <n v="3633"/>
    <s v="SMOKEY AND THE BANDIT: THE MUSICAL"/>
    <s v="SMOKEY AND THE BANDIT: THE MUSICAL_x000a_The classic film, characters and music you love, on stage, LIVE!"/>
    <x v="10"/>
    <n v="1762"/>
    <x v="2"/>
    <x v="0"/>
    <s v="USD"/>
    <n v="1479517200"/>
    <x v="3633"/>
    <b v="0"/>
    <n v="31"/>
    <b v="0"/>
    <s v="theater/musical"/>
    <n v="0.35239999999999999"/>
    <n v="56.838709677419352"/>
    <x v="1"/>
    <x v="40"/>
  </r>
  <r>
    <n v="3634"/>
    <s v="Alice - A New Musical"/>
    <s v="Alice is an original musical for all ages with a unique new story based on Alice's Adventures in Wonderland, premiering in summer 2017."/>
    <x v="96"/>
    <n v="3185"/>
    <x v="2"/>
    <x v="5"/>
    <s v="CAD"/>
    <n v="1484366340"/>
    <x v="3634"/>
    <b v="0"/>
    <n v="18"/>
    <b v="0"/>
    <s v="theater/musical"/>
    <n v="4.2466666666666666E-2"/>
    <n v="176.94444444444446"/>
    <x v="1"/>
    <x v="40"/>
  </r>
  <r>
    <n v="3635"/>
    <s v="Mary's Son"/>
    <s v="Mary's Son is a pop opera about Jesus and the hope he brings to all people."/>
    <x v="8"/>
    <n v="1276"/>
    <x v="2"/>
    <x v="0"/>
    <s v="USD"/>
    <n v="1461186676"/>
    <x v="3635"/>
    <b v="0"/>
    <n v="10"/>
    <b v="0"/>
    <s v="theater/musical"/>
    <n v="0.36457142857142855"/>
    <n v="127.6"/>
    <x v="1"/>
    <x v="40"/>
  </r>
  <r>
    <n v="3636"/>
    <s v="The Brother's of B-Block"/>
    <s v="The Brotherâ€™s of B-block is a musical play. A new take on &quot;OZ&quot; _x000a_The Wizard of OZ meets HBO's OZ."/>
    <x v="60"/>
    <n v="0"/>
    <x v="2"/>
    <x v="0"/>
    <s v="USD"/>
    <n v="1442248829"/>
    <x v="3636"/>
    <b v="0"/>
    <n v="0"/>
    <b v="0"/>
    <s v="theater/musical"/>
    <n v="0"/>
    <e v="#DIV/0!"/>
    <x v="1"/>
    <x v="40"/>
  </r>
  <r>
    <n v="3637"/>
    <s v="The Ballad of Downtown Jake"/>
    <s v="THE BALLAD OF DOWNTOWN JAKE is a newly created contemporary music drama that is schedule to premiere in Phoenix, AZ in March 2015."/>
    <x v="9"/>
    <n v="926"/>
    <x v="2"/>
    <x v="0"/>
    <s v="USD"/>
    <n v="1420130935"/>
    <x v="3637"/>
    <b v="0"/>
    <n v="14"/>
    <b v="0"/>
    <s v="theater/musical"/>
    <n v="0.30866666666666664"/>
    <n v="66.142857142857139"/>
    <x v="1"/>
    <x v="40"/>
  </r>
  <r>
    <n v="3638"/>
    <s v="Project Hedwig and the Angry Inch"/>
    <s v="A rock and roll journey that explores love, loss, redemption, duality and ascension."/>
    <x v="126"/>
    <n v="216"/>
    <x v="2"/>
    <x v="5"/>
    <s v="CAD"/>
    <n v="1429456132"/>
    <x v="3638"/>
    <b v="0"/>
    <n v="2"/>
    <b v="0"/>
    <s v="theater/musical"/>
    <n v="6.545454545454546E-2"/>
    <n v="108"/>
    <x v="1"/>
    <x v="40"/>
  </r>
  <r>
    <n v="3639"/>
    <s v="POE!"/>
    <s v="POE is a tragicomic musical about the life and works of Edgar Poe, with Death as his therapist helping him find peace in the beyond."/>
    <x v="31"/>
    <n v="1"/>
    <x v="2"/>
    <x v="0"/>
    <s v="USD"/>
    <n v="1475853060"/>
    <x v="3639"/>
    <b v="0"/>
    <n v="1"/>
    <b v="0"/>
    <s v="theater/musical"/>
    <n v="4.0000000000000003E-5"/>
    <n v="1"/>
    <x v="1"/>
    <x v="40"/>
  </r>
  <r>
    <n v="3640"/>
    <s v="Spring Awakening Presented by Catoctin Mountain Players"/>
    <s v="Help us bring the SPRING AWAKENING to Frederick, MD! _x000a__x000a_We're producing a project for young adults and could use your help."/>
    <x v="28"/>
    <n v="55"/>
    <x v="2"/>
    <x v="0"/>
    <s v="USD"/>
    <n v="1431283530"/>
    <x v="3640"/>
    <b v="0"/>
    <n v="3"/>
    <b v="0"/>
    <s v="theater/musical"/>
    <n v="5.5E-2"/>
    <n v="18.333333333333332"/>
    <x v="1"/>
    <x v="40"/>
  </r>
  <r>
    <n v="3641"/>
    <s v="THE PRYOR EMPIRE: A RICHARD PRYOR TRIBUTE"/>
    <s v="See Pryor from his teenage years to his last breath featuring his past wives, closest friends. &amp; his fan favorite character Mudbone."/>
    <x v="9"/>
    <n v="0"/>
    <x v="2"/>
    <x v="0"/>
    <s v="USD"/>
    <n v="1412485200"/>
    <x v="3641"/>
    <b v="0"/>
    <n v="0"/>
    <b v="0"/>
    <s v="theater/musical"/>
    <n v="0"/>
    <e v="#DIV/0!"/>
    <x v="1"/>
    <x v="40"/>
  </r>
  <r>
    <n v="3642"/>
    <s v="My own musical"/>
    <s v="All the world's a stage..._x000a_It is my biggest dream to perform my own, selfcreated musical with lots of kids as big as I am able to."/>
    <x v="176"/>
    <n v="15"/>
    <x v="2"/>
    <x v="12"/>
    <s v="EUR"/>
    <n v="1448902800"/>
    <x v="3642"/>
    <b v="0"/>
    <n v="2"/>
    <b v="0"/>
    <s v="theater/musical"/>
    <n v="2.1428571428571429E-2"/>
    <n v="7.5"/>
    <x v="1"/>
    <x v="40"/>
  </r>
  <r>
    <n v="3643"/>
    <s v="Puberty: The Musical"/>
    <s v="It feels like the first time. Like the very first time everyone's coming-of-age comes to the stage. Think 'Wicked', with bad acne."/>
    <x v="31"/>
    <n v="0"/>
    <x v="2"/>
    <x v="0"/>
    <s v="USD"/>
    <n v="1447734439"/>
    <x v="3643"/>
    <b v="0"/>
    <n v="0"/>
    <b v="0"/>
    <s v="theater/musical"/>
    <n v="0"/>
    <e v="#DIV/0!"/>
    <x v="1"/>
    <x v="40"/>
  </r>
  <r>
    <n v="3644"/>
    <s v="SHS presents Rodgers and Hammerstein's Cinderella"/>
    <s v="We are the Saugerties High School drama club. Please help us create our musical to keep theater alive!"/>
    <x v="10"/>
    <n v="821"/>
    <x v="2"/>
    <x v="0"/>
    <s v="USD"/>
    <n v="1457413140"/>
    <x v="3644"/>
    <b v="0"/>
    <n v="12"/>
    <b v="0"/>
    <s v="theater/musical"/>
    <n v="0.16420000000000001"/>
    <n v="68.416666666666671"/>
    <x v="1"/>
    <x v="40"/>
  </r>
  <r>
    <n v="3645"/>
    <s v="If the Shoe Fits"/>
    <s v="This new musical comedy empowers women and girls of all ages to be themselves in their shoes, whatever shoes they choose."/>
    <x v="28"/>
    <n v="1"/>
    <x v="2"/>
    <x v="5"/>
    <s v="CAD"/>
    <n v="1479773838"/>
    <x v="3645"/>
    <b v="0"/>
    <n v="1"/>
    <b v="0"/>
    <s v="theater/musical"/>
    <n v="1E-3"/>
    <n v="1"/>
    <x v="1"/>
    <x v="40"/>
  </r>
  <r>
    <n v="3646"/>
    <s v="Our Sacred Honor"/>
    <s v="Develop demo materials for new, true story of teen Revolutionary War heroes - for hybrid film/live stage musical"/>
    <x v="3"/>
    <n v="481"/>
    <x v="2"/>
    <x v="0"/>
    <s v="USD"/>
    <n v="1434497400"/>
    <x v="3646"/>
    <b v="0"/>
    <n v="8"/>
    <b v="0"/>
    <s v="theater/musical"/>
    <n v="4.8099999999999997E-2"/>
    <n v="60.125"/>
    <x v="1"/>
    <x v="40"/>
  </r>
  <r>
    <n v="3647"/>
    <s v="Zachariah Sheldon: A musical to chill your blood"/>
    <s v="Zachariah Sheldon is a brilliant, darkly twisted brand new musical with music from Mark Newton and script by Anthony Wilkes"/>
    <x v="2"/>
    <n v="30"/>
    <x v="2"/>
    <x v="1"/>
    <s v="GBP"/>
    <n v="1475258327"/>
    <x v="3647"/>
    <b v="0"/>
    <n v="2"/>
    <b v="0"/>
    <s v="theater/musical"/>
    <n v="0.06"/>
    <n v="15"/>
    <x v="1"/>
    <x v="40"/>
  </r>
  <r>
    <n v="3648"/>
    <s v="Moth Theater Lives"/>
    <s v="Help Moth Live! Support Moth and its artist collective to achieve its 2014/15 season."/>
    <x v="79"/>
    <n v="40153"/>
    <x v="0"/>
    <x v="0"/>
    <s v="USD"/>
    <n v="1412492445"/>
    <x v="3648"/>
    <b v="0"/>
    <n v="73"/>
    <b v="1"/>
    <s v="theater/plays"/>
    <n v="1.003825"/>
    <n v="550.04109589041093"/>
    <x v="1"/>
    <x v="6"/>
  </r>
  <r>
    <n v="3649"/>
    <s v="Honest Aesop's Fables - Tall tales for short people"/>
    <s v="Monies raised will help offset production costs of  transportation of set and actors, theatre rental and advertising costs."/>
    <x v="47"/>
    <n v="780"/>
    <x v="0"/>
    <x v="5"/>
    <s v="CAD"/>
    <n v="1402938394"/>
    <x v="3649"/>
    <b v="0"/>
    <n v="8"/>
    <b v="1"/>
    <s v="theater/plays"/>
    <n v="1.04"/>
    <n v="97.5"/>
    <x v="1"/>
    <x v="6"/>
  </r>
  <r>
    <n v="3650"/>
    <s v="Weald at The Finborough Theatre"/>
    <s v="A terse and delicate dissection of male emotions from a rural perspective: fathers and sons, legacy and heritage, molasses and mud."/>
    <x v="2"/>
    <n v="500"/>
    <x v="0"/>
    <x v="1"/>
    <s v="GBP"/>
    <n v="1454412584"/>
    <x v="3650"/>
    <b v="0"/>
    <n v="17"/>
    <b v="1"/>
    <s v="theater/plays"/>
    <n v="1"/>
    <n v="29.411764705882351"/>
    <x v="1"/>
    <x v="6"/>
  </r>
  <r>
    <n v="3651"/>
    <s v="Staged Reading of &quot;The Rise and Fall of Little Voice&quot;"/>
    <s v="A Chicago staged reading of Jim Cartwright's 1992 play-with-music, &quot;The Rise and Fall of Little Voice.&quot;"/>
    <x v="2"/>
    <n v="520"/>
    <x v="0"/>
    <x v="0"/>
    <s v="USD"/>
    <n v="1407686340"/>
    <x v="3651"/>
    <b v="0"/>
    <n v="9"/>
    <b v="1"/>
    <s v="theater/plays"/>
    <n v="1.04"/>
    <n v="57.777777777777779"/>
    <x v="1"/>
    <x v="6"/>
  </r>
  <r>
    <n v="3652"/>
    <s v="A Midsummer Night's Dream"/>
    <s v="A new take on a classic. Under the direction of Rosanna Saracino, We are exploring the darker elements of A Midsummer Night's Dream."/>
    <x v="43"/>
    <n v="752"/>
    <x v="0"/>
    <x v="5"/>
    <s v="CAD"/>
    <n v="1472097540"/>
    <x v="3652"/>
    <b v="0"/>
    <n v="17"/>
    <b v="1"/>
    <s v="theater/plays"/>
    <n v="2.5066666666666668"/>
    <n v="44.235294117647058"/>
    <x v="1"/>
    <x v="6"/>
  </r>
  <r>
    <n v="3653"/>
    <s v="ALLIE"/>
    <s v="ALLIE is a new dark comedy play which will premiere at the Edinburgh Festival Fringe 2015. Written and produced by Ruaraidh Murray."/>
    <x v="13"/>
    <n v="2010"/>
    <x v="0"/>
    <x v="1"/>
    <s v="GBP"/>
    <n v="143876420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x v="15"/>
    <n v="2616"/>
    <x v="0"/>
    <x v="1"/>
    <s v="GBP"/>
    <n v="1459702800"/>
    <x v="3654"/>
    <b v="0"/>
    <n v="38"/>
    <b v="1"/>
    <s v="theater/plays"/>
    <n v="1.744"/>
    <n v="68.84210526315789"/>
    <x v="1"/>
    <x v="6"/>
  </r>
  <r>
    <n v="3655"/>
    <s v="The Tumbleweed Zephyr"/>
    <s v="All aboard for the world premiere of a new steampunk-inspired train adventure play, written by Maggie Lee and directed by Amy Poisson!"/>
    <x v="10"/>
    <n v="5813"/>
    <x v="0"/>
    <x v="0"/>
    <s v="USD"/>
    <n v="1437202740"/>
    <x v="3655"/>
    <b v="0"/>
    <n v="79"/>
    <b v="1"/>
    <s v="theater/plays"/>
    <n v="1.1626000000000001"/>
    <n v="73.582278481012665"/>
    <x v="1"/>
    <x v="6"/>
  </r>
  <r>
    <n v="3656"/>
    <s v="AG Theater RÃ¤mibÃ¼hl Projekt 2017"/>
    <s v="Auch dieses Jahr soll wieder unter der Leitung von Christian Seiler &amp; Bruno Catalano ein Projekt der AG Theater stattfinden."/>
    <x v="10"/>
    <n v="5291"/>
    <x v="0"/>
    <x v="16"/>
    <s v="CHF"/>
    <n v="1485989940"/>
    <x v="3656"/>
    <b v="0"/>
    <n v="46"/>
    <b v="1"/>
    <s v="theater/plays"/>
    <n v="1.0582"/>
    <n v="115.02173913043478"/>
    <x v="1"/>
    <x v="6"/>
  </r>
  <r>
    <n v="3657"/>
    <s v="Teaterforestilling: Shakespeare patchwork"/>
    <s v="Vi mindes 400-Ã¥ret for Shakespeares dÃ¸d ved at producere en forestilling, som indeholder alt det, som vi kender Shakespeare for."/>
    <x v="13"/>
    <n v="2215"/>
    <x v="0"/>
    <x v="8"/>
    <s v="DKK"/>
    <n v="1464817320"/>
    <x v="3657"/>
    <b v="0"/>
    <n v="20"/>
    <b v="1"/>
    <s v="theater/plays"/>
    <n v="1.1074999999999999"/>
    <n v="110.75"/>
    <x v="1"/>
    <x v="6"/>
  </r>
  <r>
    <n v="3658"/>
    <s v="Mr. Marmalade"/>
    <s v="Life is hard when your own imaginary friend can't make time for you."/>
    <x v="15"/>
    <n v="1510"/>
    <x v="0"/>
    <x v="0"/>
    <s v="USD"/>
    <n v="1404273540"/>
    <x v="3658"/>
    <b v="0"/>
    <n v="20"/>
    <b v="1"/>
    <s v="theater/plays"/>
    <n v="1.0066666666666666"/>
    <n v="75.5"/>
    <x v="1"/>
    <x v="6"/>
  </r>
  <r>
    <n v="3659"/>
    <s v="Reality of Love Remix (Love in Disguise)"/>
    <s v="We want you to analyze while we dramatize if people who romanticize can recognize true love in a disguise."/>
    <x v="9"/>
    <n v="3061"/>
    <x v="0"/>
    <x v="0"/>
    <s v="USD"/>
    <n v="1426775940"/>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x v="49"/>
    <n v="250"/>
    <x v="0"/>
    <x v="1"/>
    <s v="GBP"/>
    <n v="1419368925"/>
    <x v="3660"/>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x v="9"/>
    <n v="3330"/>
    <x v="0"/>
    <x v="0"/>
    <s v="USD"/>
    <n v="1460260800"/>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x v="6"/>
    <n v="8114"/>
    <x v="0"/>
    <x v="5"/>
    <s v="CAD"/>
    <n v="1427775414"/>
    <x v="3662"/>
    <b v="0"/>
    <n v="40"/>
    <b v="1"/>
    <s v="theater/plays"/>
    <n v="1.0142500000000001"/>
    <n v="202.85"/>
    <x v="1"/>
    <x v="6"/>
  </r>
  <r>
    <n v="3663"/>
    <s v="IHDC's 2017 Pantomime - Jack and the Beanstalk"/>
    <s v="Each year our community comes together to put on a fun and funny family show. We need your help to keep our annual event going."/>
    <x v="419"/>
    <n v="234"/>
    <x v="0"/>
    <x v="1"/>
    <s v="GBP"/>
    <n v="1482321030"/>
    <x v="3663"/>
    <b v="0"/>
    <n v="9"/>
    <b v="1"/>
    <s v="theater/plays"/>
    <n v="1.04"/>
    <n v="26"/>
    <x v="1"/>
    <x v="6"/>
  </r>
  <r>
    <n v="3664"/>
    <s v="Cubs: an Original Work"/>
    <s v="An Original Short Play: two young women search for answers about sexuality, the history they are taught, and their animal instincts."/>
    <x v="134"/>
    <n v="875"/>
    <x v="0"/>
    <x v="0"/>
    <s v="USD"/>
    <n v="1466056689"/>
    <x v="3664"/>
    <b v="0"/>
    <n v="19"/>
    <b v="1"/>
    <s v="theater/plays"/>
    <n v="1.09375"/>
    <n v="46.05263157894737"/>
    <x v="1"/>
    <x v="6"/>
  </r>
  <r>
    <n v="3665"/>
    <s v="Napoleon in Scotland / NapolÃ©on en Ecosse"/>
    <s v="A Fantastic creation about Napoleon, through his words and letters, sublimated by a musical score of rare beauty. Magnificent poetry!"/>
    <x v="420"/>
    <n v="714"/>
    <x v="0"/>
    <x v="6"/>
    <s v="EUR"/>
    <n v="1446062040"/>
    <x v="3665"/>
    <b v="0"/>
    <n v="14"/>
    <b v="1"/>
    <s v="theater/plays"/>
    <n v="1.1516129032258065"/>
    <n v="51"/>
    <x v="1"/>
    <x v="6"/>
  </r>
  <r>
    <n v="3666"/>
    <s v="Israel LÃ³pez @ Ojai Playwrights Conference"/>
    <s v="Artistic Internship @ Ojai Playwrights Conference"/>
    <x v="38"/>
    <n v="1200"/>
    <x v="0"/>
    <x v="0"/>
    <s v="USD"/>
    <n v="1406185200"/>
    <x v="3666"/>
    <b v="0"/>
    <n v="38"/>
    <b v="1"/>
    <s v="theater/plays"/>
    <n v="1"/>
    <n v="31.578947368421051"/>
    <x v="1"/>
    <x v="6"/>
  </r>
  <r>
    <n v="3667"/>
    <s v="The Stolen Inches, Edinburgh 2015"/>
    <s v="A short man takes his tall family to court for stealing his height. Help Small Things Theatre take this big story to EdFringe 2015!"/>
    <x v="9"/>
    <n v="3095.11"/>
    <x v="0"/>
    <x v="1"/>
    <s v="GBP"/>
    <n v="1437261419"/>
    <x v="3667"/>
    <b v="0"/>
    <n v="58"/>
    <b v="1"/>
    <s v="theater/plays"/>
    <n v="1.0317033333333334"/>
    <n v="53.363965517241382"/>
    <x v="1"/>
    <x v="6"/>
  </r>
  <r>
    <n v="3668"/>
    <s v="Lemming Theatrical's Smell of the Kill"/>
    <s v="A stunning production of Michele Lowe's biting play, The Smell of the Kill.  Brought to you by Michael Sheeks and his friends &amp; heroes."/>
    <x v="28"/>
    <n v="1035"/>
    <x v="0"/>
    <x v="0"/>
    <s v="USD"/>
    <n v="1437676380"/>
    <x v="3668"/>
    <b v="0"/>
    <n v="28"/>
    <b v="1"/>
    <s v="theater/plays"/>
    <n v="1.0349999999999999"/>
    <n v="36.964285714285715"/>
    <x v="1"/>
    <x v="6"/>
  </r>
  <r>
    <n v="3669"/>
    <s v="Prowl Theatre Company"/>
    <s v="Prowl Theatre Company is brand new. We are putting on our first play 'Sexual perversity in Chicago', from the 10th to the 16th August"/>
    <x v="28"/>
    <n v="1382"/>
    <x v="0"/>
    <x v="1"/>
    <s v="GBP"/>
    <n v="1434039137"/>
    <x v="3669"/>
    <b v="0"/>
    <n v="17"/>
    <b v="1"/>
    <s v="theater/plays"/>
    <n v="1.3819999999999999"/>
    <n v="81.294117647058826"/>
    <x v="1"/>
    <x v="6"/>
  </r>
  <r>
    <n v="3670"/>
    <s v="Royal Holloway's Drama Society Presents 'Posh'"/>
    <s v="Debauchery, laughter, violence and politics. Why wouldn't you want help Drama Soc's production of 'Posh' be the best it can be?"/>
    <x v="421"/>
    <n v="241"/>
    <x v="0"/>
    <x v="1"/>
    <s v="GBP"/>
    <n v="1433113200"/>
    <x v="3670"/>
    <b v="0"/>
    <n v="12"/>
    <b v="1"/>
    <s v="theater/plays"/>
    <n v="1.0954545454545455"/>
    <n v="20.083333333333332"/>
    <x v="1"/>
    <x v="6"/>
  </r>
  <r>
    <n v="3671"/>
    <s v="Kylie for President"/>
    <s v="Bring a touring character education play about making wise choices to elementary students in Kentuckiana. Vote Kylie for President!"/>
    <x v="8"/>
    <n v="3530"/>
    <x v="0"/>
    <x v="0"/>
    <s v="USD"/>
    <n v="1405915140"/>
    <x v="3671"/>
    <b v="0"/>
    <n v="40"/>
    <b v="1"/>
    <s v="theater/plays"/>
    <n v="1.0085714285714287"/>
    <n v="88.25"/>
    <x v="1"/>
    <x v="6"/>
  </r>
  <r>
    <n v="3672"/>
    <s v="The Bombing of the Grand Hotel. A compelling new play"/>
    <s v="1984. An IRA bomb explodes at the Grand Hotel. Years on, the bomber and a victim's daughter meet. The meeting changes both their lives."/>
    <x v="9"/>
    <n v="3046"/>
    <x v="0"/>
    <x v="1"/>
    <s v="GBP"/>
    <n v="1411771384"/>
    <x v="3672"/>
    <b v="0"/>
    <n v="57"/>
    <b v="1"/>
    <s v="theater/plays"/>
    <n v="1.0153333333333334"/>
    <n v="53.438596491228068"/>
    <x v="1"/>
    <x v="6"/>
  </r>
  <r>
    <n v="3673"/>
    <s v="CHILD Z"/>
    <s v="Zoe is a teenage girl growing up in a deeply disturbing society. If those paid to protect her aren't listening, then who is?"/>
    <x v="23"/>
    <n v="4545"/>
    <x v="0"/>
    <x v="1"/>
    <s v="GBP"/>
    <n v="1415191920"/>
    <x v="3673"/>
    <b v="0"/>
    <n v="114"/>
    <b v="1"/>
    <s v="theater/plays"/>
    <n v="1.13625"/>
    <n v="39.868421052631582"/>
    <x v="1"/>
    <x v="6"/>
  </r>
  <r>
    <n v="3674"/>
    <s v="FAUST.hier und jetzt"/>
    <s v="Theaterprojekt 12. Kl. Waldorfschule Essen. 2 junge Regisseure bringen volles Engagement &amp; Zeit ein. FÃ¼r ihre Finanzierung sammeln wir."/>
    <x v="37"/>
    <n v="4500"/>
    <x v="0"/>
    <x v="12"/>
    <s v="EUR"/>
    <n v="1472936229"/>
    <x v="3674"/>
    <b v="0"/>
    <n v="31"/>
    <b v="1"/>
    <s v="theater/plays"/>
    <n v="1"/>
    <n v="145.16129032258064"/>
    <x v="1"/>
    <x v="6"/>
  </r>
  <r>
    <n v="3675"/>
    <s v="Memoir of a Forgotten Past"/>
    <s v="3 decades, 3 generations, 3 friends, one house. Real Eyes Theatre explore how our lives are influenced by the decades we grow up in."/>
    <x v="45"/>
    <n v="70"/>
    <x v="0"/>
    <x v="1"/>
    <s v="GBP"/>
    <n v="1463353200"/>
    <x v="3675"/>
    <b v="0"/>
    <n v="3"/>
    <b v="1"/>
    <s v="theater/plays"/>
    <n v="1.4"/>
    <n v="23.333333333333332"/>
    <x v="1"/>
    <x v="6"/>
  </r>
  <r>
    <n v="3676"/>
    <s v="The Black and White Theatre Company Inc."/>
    <s v="The Black and White Theatre Company Inc. is a small company who loves to perform and entertain, but needs your support to succeed!"/>
    <x v="134"/>
    <n v="1030"/>
    <x v="0"/>
    <x v="0"/>
    <s v="USD"/>
    <n v="1410550484"/>
    <x v="3676"/>
    <b v="0"/>
    <n v="16"/>
    <b v="1"/>
    <s v="theater/plays"/>
    <n v="1.2875000000000001"/>
    <n v="64.375"/>
    <x v="1"/>
    <x v="6"/>
  </r>
  <r>
    <n v="3677"/>
    <s v="Goldfish Memory Productions"/>
    <s v="Goldfish Memory Productions seeks at least $12,000 to begin their first 3 professional projects."/>
    <x v="14"/>
    <n v="12348.5"/>
    <x v="0"/>
    <x v="0"/>
    <s v="USD"/>
    <n v="1404359940"/>
    <x v="3677"/>
    <b v="0"/>
    <n v="199"/>
    <b v="1"/>
    <s v="theater/plays"/>
    <n v="1.0290416666666666"/>
    <n v="62.052763819095475"/>
    <x v="1"/>
    <x v="6"/>
  </r>
  <r>
    <n v="3678"/>
    <s v="Some big Some bang"/>
    <s v="The Ugly Collective takes Some big Some bang to the Underbelly Venues at the Edinburgh Fringe!"/>
    <x v="13"/>
    <n v="2050"/>
    <x v="0"/>
    <x v="1"/>
    <s v="GBP"/>
    <n v="1433076298"/>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x v="13"/>
    <n v="2202"/>
    <x v="0"/>
    <x v="0"/>
    <s v="USD"/>
    <n v="1404190740"/>
    <x v="3679"/>
    <b v="0"/>
    <n v="30"/>
    <b v="1"/>
    <s v="theater/plays"/>
    <n v="1.101"/>
    <n v="73.400000000000006"/>
    <x v="1"/>
    <x v="6"/>
  </r>
  <r>
    <n v="3680"/>
    <s v="Loading Dock Theatre Presents: The Dudleys! A Family Game"/>
    <s v="In The Dudleys! family memories are brought to life as a malfunctioning 8-bit video game. Press Start."/>
    <x v="9"/>
    <n v="3383"/>
    <x v="0"/>
    <x v="0"/>
    <s v="USD"/>
    <n v="1475664834"/>
    <x v="3680"/>
    <b v="0"/>
    <n v="34"/>
    <b v="1"/>
    <s v="theater/plays"/>
    <n v="1.1276666666666666"/>
    <n v="99.5"/>
    <x v="1"/>
    <x v="6"/>
  </r>
  <r>
    <n v="3681"/>
    <s v="&quot;So Amazing&quot; produced at the Kraine Theater NYC"/>
    <s v="HBOâ€™s Going Clear meets Netflixâ€™s Unbreakable Kimmy Schmidt in this one-woman comedy that takes you into and out of a destructive cult."/>
    <x v="28"/>
    <n v="1119"/>
    <x v="0"/>
    <x v="0"/>
    <s v="USD"/>
    <n v="1452872290"/>
    <x v="3681"/>
    <b v="0"/>
    <n v="18"/>
    <b v="1"/>
    <s v="theater/plays"/>
    <n v="1.119"/>
    <n v="62.166666666666664"/>
    <x v="1"/>
    <x v="6"/>
  </r>
  <r>
    <n v="3682"/>
    <s v="&quot;Unexpectedly Expecting&quot; - A One-Woman Show"/>
    <s v="My one-woman show invites audiences to join me on my path to pregnancy as I share my neuroses, challenges and revelations."/>
    <x v="9"/>
    <n v="4176"/>
    <x v="0"/>
    <x v="0"/>
    <s v="USD"/>
    <n v="1402901940"/>
    <x v="3682"/>
    <b v="0"/>
    <n v="67"/>
    <b v="1"/>
    <s v="theater/plays"/>
    <n v="1.3919999999999999"/>
    <n v="62.328358208955223"/>
    <x v="1"/>
    <x v="6"/>
  </r>
  <r>
    <n v="3683"/>
    <s v="A Krumpus Story - World Premiere"/>
    <s v="A Krumpus Story is a dark holiday comedy for anyone who wants a little more spice in their holiday fare."/>
    <x v="8"/>
    <n v="3880"/>
    <x v="0"/>
    <x v="0"/>
    <s v="USD"/>
    <n v="1476931696"/>
    <x v="3683"/>
    <b v="0"/>
    <n v="66"/>
    <b v="1"/>
    <s v="theater/plays"/>
    <n v="1.1085714285714285"/>
    <n v="58.787878787878789"/>
    <x v="1"/>
    <x v="6"/>
  </r>
  <r>
    <n v="3684"/>
    <s v="Cassiopeia"/>
    <s v="Thespis Theater Festival presents Cassiopeia: A romantic tale of a bride finding her way to her unknown groom before it is too late."/>
    <x v="47"/>
    <n v="1043"/>
    <x v="0"/>
    <x v="0"/>
    <s v="USD"/>
    <n v="1441167586"/>
    <x v="3684"/>
    <b v="0"/>
    <n v="23"/>
    <b v="1"/>
    <s v="theater/plays"/>
    <n v="1.3906666666666667"/>
    <n v="45.347826086956523"/>
    <x v="1"/>
    <x v="6"/>
  </r>
  <r>
    <n v="3685"/>
    <s v="Two Noble Kinsmen: Fire &amp; Shadows"/>
    <s v="Bare Theatre &amp; Cirque de Vol Studios are back for another outdoor adventure in the amphitheatre at Raleigh Little Theatre!"/>
    <x v="10"/>
    <n v="5285"/>
    <x v="0"/>
    <x v="0"/>
    <s v="USD"/>
    <n v="1400533200"/>
    <x v="3685"/>
    <b v="0"/>
    <n v="126"/>
    <b v="1"/>
    <s v="theater/plays"/>
    <n v="1.0569999999999999"/>
    <n v="41.944444444444443"/>
    <x v="1"/>
    <x v="6"/>
  </r>
  <r>
    <n v="3686"/>
    <s v="Dog sees God by Bert V. Royal @ FSU"/>
    <s v="This October, in association with Rogue Productions at FSU, I will be directing a production of Dog sees God."/>
    <x v="18"/>
    <n v="355"/>
    <x v="0"/>
    <x v="0"/>
    <s v="USD"/>
    <n v="1440820740"/>
    <x v="3686"/>
    <b v="0"/>
    <n v="6"/>
    <b v="1"/>
    <s v="theater/plays"/>
    <n v="1.0142857142857142"/>
    <n v="59.166666666666664"/>
    <x v="1"/>
    <x v="6"/>
  </r>
  <r>
    <n v="3687"/>
    <s v="death (and straight boys)"/>
    <s v="&quot;death (and straight boys)&quot; is a 5 play cycle, loosely founded on the KÃ¼bler-Ross model, more commonly known as the 5 stages of grief."/>
    <x v="10"/>
    <n v="5012.25"/>
    <x v="0"/>
    <x v="0"/>
    <s v="USD"/>
    <n v="1403846055"/>
    <x v="3687"/>
    <b v="0"/>
    <n v="25"/>
    <b v="1"/>
    <s v="theater/plays"/>
    <n v="1.0024500000000001"/>
    <n v="200.49"/>
    <x v="1"/>
    <x v="6"/>
  </r>
  <r>
    <n v="3688"/>
    <s v="The Tulip Tree 2014"/>
    <s v="The Tulip Tree is a project I have been passionate about for 5 years. It is an unforgettable story that has never been told."/>
    <x v="9"/>
    <n v="3275"/>
    <x v="0"/>
    <x v="1"/>
    <s v="GBP"/>
    <n v="1407524004"/>
    <x v="3688"/>
    <b v="0"/>
    <n v="39"/>
    <b v="1"/>
    <s v="theater/plays"/>
    <n v="1.0916666666666666"/>
    <n v="83.974358974358978"/>
    <x v="1"/>
    <x v="6"/>
  </r>
  <r>
    <n v="3689"/>
    <s v="Random Us"/>
    <s v="A humorous, touching play about the joys and challenges of a married couple's tender, yet intense relationship &quot;Love is never random&quot;"/>
    <x v="9"/>
    <n v="3550"/>
    <x v="0"/>
    <x v="0"/>
    <s v="USD"/>
    <n v="1434925500"/>
    <x v="3689"/>
    <b v="0"/>
    <n v="62"/>
    <b v="1"/>
    <s v="theater/plays"/>
    <n v="1.1833333333333333"/>
    <n v="57.258064516129032"/>
    <x v="1"/>
    <x v="6"/>
  </r>
  <r>
    <n v="3690"/>
    <s v="We Rise"/>
    <s v="A play honoring the lives and legacies of the activists and those remembered at the 1992 ACT UP Ashes Action at The White House"/>
    <x v="15"/>
    <n v="1800"/>
    <x v="0"/>
    <x v="0"/>
    <s v="USD"/>
    <n v="1417101683"/>
    <x v="3690"/>
    <b v="0"/>
    <n v="31"/>
    <b v="1"/>
    <s v="theater/plays"/>
    <n v="1.2"/>
    <n v="58.064516129032256"/>
    <x v="1"/>
    <x v="6"/>
  </r>
  <r>
    <n v="3691"/>
    <s v="Most Dangerous Man in America (WEB DuBois) by Amiri  Baraka"/>
    <s v="World Premiere of last play written by Amiri Baraka"/>
    <x v="79"/>
    <n v="51184"/>
    <x v="0"/>
    <x v="0"/>
    <s v="USD"/>
    <n v="1425272340"/>
    <x v="3691"/>
    <b v="0"/>
    <n v="274"/>
    <b v="1"/>
    <s v="theater/plays"/>
    <n v="1.2796000000000001"/>
    <n v="186.80291970802921"/>
    <x v="1"/>
    <x v="6"/>
  </r>
  <r>
    <n v="3692"/>
    <s v="An Evening With Durang"/>
    <s v="Help us independently produce two great comedies by Christopher Durang."/>
    <x v="28"/>
    <n v="1260"/>
    <x v="0"/>
    <x v="0"/>
    <s v="USD"/>
    <n v="1411084800"/>
    <x v="3692"/>
    <b v="0"/>
    <n v="17"/>
    <b v="1"/>
    <s v="theater/plays"/>
    <n v="1.26"/>
    <n v="74.117647058823536"/>
    <x v="1"/>
    <x v="6"/>
  </r>
  <r>
    <n v="3693"/>
    <s v="Jason (Georgia on My Mind)"/>
    <s v="Jason (Georgia on My Mind), a solo play about a modern quest to the Republic of Georgia in the ancient steps of Jason &amp; the Argonauts"/>
    <x v="422"/>
    <n v="430"/>
    <x v="0"/>
    <x v="1"/>
    <s v="GBP"/>
    <n v="1448922600"/>
    <x v="3693"/>
    <b v="0"/>
    <n v="14"/>
    <b v="1"/>
    <s v="theater/plays"/>
    <n v="1.2912912912912913"/>
    <n v="30.714285714285715"/>
    <x v="1"/>
    <x v="6"/>
  </r>
  <r>
    <n v="3694"/>
    <s v="Three Christs - Presented at Dixon Place"/>
    <s v="A new play exploring themes of reverence, belief, and certainty. _x000a_&quot;Because what is is, and what is cannot not be...&quot;"/>
    <x v="8"/>
    <n v="3760"/>
    <x v="0"/>
    <x v="0"/>
    <s v="USD"/>
    <n v="1465178400"/>
    <x v="3694"/>
    <b v="0"/>
    <n v="60"/>
    <b v="1"/>
    <s v="theater/plays"/>
    <n v="1.0742857142857143"/>
    <n v="62.666666666666664"/>
    <x v="1"/>
    <x v="6"/>
  </r>
  <r>
    <n v="3695"/>
    <s v="The History Boys at USC"/>
    <s v="Tony-Award Winning Play, The History Boys brought to you by the Independent Student Production Company Narrative Series: Page to Stage!"/>
    <x v="23"/>
    <n v="4005"/>
    <x v="0"/>
    <x v="0"/>
    <s v="USD"/>
    <n v="1421009610"/>
    <x v="3695"/>
    <b v="0"/>
    <n v="33"/>
    <b v="1"/>
    <s v="theater/plays"/>
    <n v="1.00125"/>
    <n v="121.36363636363636"/>
    <x v="1"/>
    <x v="6"/>
  </r>
  <r>
    <n v="3696"/>
    <s v="&quot;Lifted&quot; - The Theatre Shed's 10 Year Anniversary Show"/>
    <s v="We are 10 years old - please help us celebrate the last 10 years and secure our future for the next 10 years."/>
    <x v="13"/>
    <n v="3100"/>
    <x v="0"/>
    <x v="1"/>
    <s v="GBP"/>
    <n v="1423838916"/>
    <x v="3696"/>
    <b v="0"/>
    <n v="78"/>
    <b v="1"/>
    <s v="theater/plays"/>
    <n v="1.55"/>
    <n v="39.743589743589745"/>
    <x v="1"/>
    <x v="6"/>
  </r>
  <r>
    <n v="3697"/>
    <s v="Sid the tour 2016"/>
    <s v="With your support this one-man show will tour various theatres in the UK - it's a story of hero worship and love beyond the grave."/>
    <x v="13"/>
    <n v="2160"/>
    <x v="0"/>
    <x v="1"/>
    <s v="GBP"/>
    <n v="1462878648"/>
    <x v="3697"/>
    <b v="0"/>
    <n v="30"/>
    <b v="1"/>
    <s v="theater/plays"/>
    <n v="1.08"/>
    <n v="72"/>
    <x v="1"/>
    <x v="6"/>
  </r>
  <r>
    <n v="3698"/>
    <s v="CORIOLANUS | THE NORMAL HEART @ The Lab Theater"/>
    <s v="Two great political plays, separated in authorship by four hundred years but united in their urgency."/>
    <x v="10"/>
    <n v="5526"/>
    <x v="0"/>
    <x v="0"/>
    <s v="USD"/>
    <n v="1456946487"/>
    <x v="3698"/>
    <b v="0"/>
    <n v="136"/>
    <b v="1"/>
    <s v="theater/plays"/>
    <n v="1.1052"/>
    <n v="40.632352941176471"/>
    <x v="1"/>
    <x v="6"/>
  </r>
  <r>
    <n v="3699"/>
    <s v="Tell Me That You Love Me"/>
    <s v="Tell Me That You Love Me, a new play about the love affair between Actress and Writer, with the novel Arch of Triumph as the backdrop"/>
    <x v="30"/>
    <n v="2520"/>
    <x v="0"/>
    <x v="0"/>
    <s v="USD"/>
    <n v="1413383216"/>
    <x v="3699"/>
    <b v="0"/>
    <n v="40"/>
    <b v="1"/>
    <s v="theater/plays"/>
    <n v="1.008"/>
    <n v="63"/>
    <x v="1"/>
    <x v="6"/>
  </r>
  <r>
    <n v="3700"/>
    <s v="Generations (Senior Project)"/>
    <s v="Help me produce the play I have written for my senior project!"/>
    <x v="2"/>
    <n v="606"/>
    <x v="0"/>
    <x v="0"/>
    <s v="USD"/>
    <n v="1412092800"/>
    <x v="3700"/>
    <b v="0"/>
    <n v="18"/>
    <b v="1"/>
    <s v="theater/plays"/>
    <n v="1.212"/>
    <n v="33.666666666666664"/>
    <x v="1"/>
    <x v="6"/>
  </r>
  <r>
    <n v="3701"/>
    <s v="Dog Show"/>
    <s v="Part-silent film, part-thriller, Dog Show sees four actors play a community of dogs and their owners. One autumn, a killer strikes."/>
    <x v="15"/>
    <n v="1505"/>
    <x v="0"/>
    <x v="1"/>
    <s v="GBP"/>
    <n v="1433422793"/>
    <x v="3701"/>
    <b v="0"/>
    <n v="39"/>
    <b v="1"/>
    <s v="theater/plays"/>
    <n v="1.0033333333333334"/>
    <n v="38.589743589743591"/>
    <x v="1"/>
    <x v="6"/>
  </r>
  <r>
    <n v="3702"/>
    <s v="SANKARA"/>
    <s v="Shakespeare's &quot;Julius Caesar&quot; inspires the unforgettable story of the &quot;African Che Guevara&quot; Thomas Sankara, President of Burkina Faso."/>
    <x v="9"/>
    <n v="3275"/>
    <x v="0"/>
    <x v="1"/>
    <s v="GBP"/>
    <n v="1468191540"/>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x v="405"/>
    <n v="1296"/>
    <x v="0"/>
    <x v="0"/>
    <s v="USD"/>
    <n v="1471071540"/>
    <x v="3703"/>
    <b v="0"/>
    <n v="30"/>
    <b v="1"/>
    <s v="theater/plays"/>
    <n v="1.2342857142857142"/>
    <n v="43.2"/>
    <x v="1"/>
    <x v="6"/>
  </r>
  <r>
    <n v="3704"/>
    <s v="Constellations by Nick Payne at the Nottingham New Theatre"/>
    <s v="The award-winning Nottingham New Theatre presents an exciting experimental play about the multi-universe theory and love."/>
    <x v="43"/>
    <n v="409.01"/>
    <x v="0"/>
    <x v="1"/>
    <s v="GBP"/>
    <n v="1464712394"/>
    <x v="3704"/>
    <b v="0"/>
    <n v="27"/>
    <b v="1"/>
    <s v="theater/plays"/>
    <n v="1.3633666666666666"/>
    <n v="15.148518518518518"/>
    <x v="1"/>
    <x v="6"/>
  </r>
  <r>
    <n v="3705"/>
    <s v="Pennywinkle: A New Chicago Comedy"/>
    <s v="The play satirizes the Chicago improvisation scene exposing the rules of the craft and the eccentricities of its participants"/>
    <x v="423"/>
    <n v="2925"/>
    <x v="0"/>
    <x v="0"/>
    <s v="USD"/>
    <n v="1403546400"/>
    <x v="3705"/>
    <b v="0"/>
    <n v="35"/>
    <b v="1"/>
    <s v="theater/plays"/>
    <n v="1.0346657233816767"/>
    <n v="83.571428571428569"/>
    <x v="1"/>
    <x v="6"/>
  </r>
  <r>
    <n v="3706"/>
    <s v="The Drama Factory presents : The Magic Flute"/>
    <s v="Our original dramatic adaption of this Mozart opera is staged to create visually stunning fun with live music."/>
    <x v="15"/>
    <n v="1820"/>
    <x v="0"/>
    <x v="0"/>
    <s v="USD"/>
    <n v="1410558949"/>
    <x v="3706"/>
    <b v="0"/>
    <n v="13"/>
    <b v="1"/>
    <s v="theater/plays"/>
    <n v="1.2133333333333334"/>
    <n v="140"/>
    <x v="1"/>
    <x v="6"/>
  </r>
  <r>
    <n v="3707"/>
    <s v="A KC Fringe World Premiere: DESPERATE ACTS"/>
    <s v="Support this collection of new plays by Kansas City writers and the artists who are bringing it to life!"/>
    <x v="28"/>
    <n v="1860"/>
    <x v="0"/>
    <x v="0"/>
    <s v="USD"/>
    <n v="1469165160"/>
    <x v="3707"/>
    <b v="0"/>
    <n v="23"/>
    <b v="1"/>
    <s v="theater/plays"/>
    <n v="1.86"/>
    <n v="80.869565217391298"/>
    <x v="1"/>
    <x v="6"/>
  </r>
  <r>
    <n v="3708"/>
    <s v="Much Ado About Nothing"/>
    <s v="Dear Stone Theater Company brings its inaugural production of Much Ado About Nothing to Logan Square, Chicago. Thanks for watching!"/>
    <x v="176"/>
    <n v="2100"/>
    <x v="0"/>
    <x v="0"/>
    <s v="USD"/>
    <n v="1404444286"/>
    <x v="3708"/>
    <b v="0"/>
    <n v="39"/>
    <b v="1"/>
    <s v="theater/plays"/>
    <n v="3"/>
    <n v="53.846153846153847"/>
    <x v="1"/>
    <x v="6"/>
  </r>
  <r>
    <n v="3709"/>
    <s v="The Ruby Darlings Show"/>
    <s v="The filthily talented Ruby and Darling, take you on a raunch-tastic musical discovery of life with a vagina. #sayno"/>
    <x v="28"/>
    <n v="1082.5"/>
    <x v="0"/>
    <x v="1"/>
    <s v="GBP"/>
    <n v="1403715546"/>
    <x v="3709"/>
    <b v="0"/>
    <n v="35"/>
    <b v="1"/>
    <s v="theater/plays"/>
    <n v="1.0825"/>
    <n v="30.928571428571427"/>
    <x v="1"/>
    <x v="6"/>
  </r>
  <r>
    <n v="3710"/>
    <s v="&quot;Loving Alanis&quot; Rocky Mountain Regional Premier"/>
    <s v="A comedy about, life, death, men, women, and the power of a good Kegel."/>
    <x v="46"/>
    <n v="1835"/>
    <x v="0"/>
    <x v="0"/>
    <s v="USD"/>
    <n v="1428068988"/>
    <x v="3710"/>
    <b v="0"/>
    <n v="27"/>
    <b v="1"/>
    <s v="theater/plays"/>
    <n v="1.4115384615384616"/>
    <n v="67.962962962962962"/>
    <x v="1"/>
    <x v="6"/>
  </r>
  <r>
    <n v="3711"/>
    <s v="The Youth Shakespeare Project 2014"/>
    <s v="Two teachers and twenty kids bring one of Shakespeare's plays to life!"/>
    <x v="2"/>
    <n v="570"/>
    <x v="0"/>
    <x v="0"/>
    <s v="USD"/>
    <n v="1402848000"/>
    <x v="3711"/>
    <b v="0"/>
    <n v="21"/>
    <b v="1"/>
    <s v="theater/plays"/>
    <n v="1.1399999999999999"/>
    <n v="27.142857142857142"/>
    <x v="1"/>
    <x v="6"/>
  </r>
  <r>
    <n v="3712"/>
    <s v="IT'S JUST MY LIFE"/>
    <s v="Married, Single, Divorced, Straight, Gay, Transgendered, Birth Mother, Adoptive Mother.... Everyone has a story.  These are ours."/>
    <x v="51"/>
    <n v="11530"/>
    <x v="0"/>
    <x v="0"/>
    <s v="USD"/>
    <n v="1433055540"/>
    <x v="3712"/>
    <b v="0"/>
    <n v="104"/>
    <b v="1"/>
    <s v="theater/plays"/>
    <n v="1.5373333333333334"/>
    <n v="110.86538461538461"/>
    <x v="1"/>
    <x v="6"/>
  </r>
  <r>
    <n v="3713"/>
    <s v="Bring Matt Fotis's Nights on the Couch to NYC!"/>
    <s v="Matt Fotis's play, Nights on the Couch, was accepted to the 28th Annual Strawberry One Act Festival! Show your support!"/>
    <x v="13"/>
    <n v="2030"/>
    <x v="0"/>
    <x v="0"/>
    <s v="USD"/>
    <n v="1465062166"/>
    <x v="3713"/>
    <b v="0"/>
    <n v="19"/>
    <b v="1"/>
    <s v="theater/plays"/>
    <n v="1.0149999999999999"/>
    <n v="106.84210526315789"/>
    <x v="1"/>
    <x v="6"/>
  </r>
  <r>
    <n v="3714"/>
    <s v="Expedition (to NYC)"/>
    <s v="This summer, help some of the top high school theater students from across the country come to NYC to create a world premiere play."/>
    <x v="3"/>
    <n v="10235"/>
    <x v="0"/>
    <x v="0"/>
    <s v="USD"/>
    <n v="1432612740"/>
    <x v="3714"/>
    <b v="0"/>
    <n v="97"/>
    <b v="1"/>
    <s v="theater/plays"/>
    <n v="1.0235000000000001"/>
    <n v="105.51546391752578"/>
    <x v="1"/>
    <x v="6"/>
  </r>
  <r>
    <n v="3715"/>
    <s v="The Inspectors Call"/>
    <s v="Vibrant contemporary political theatre, exploring the professional and human impact of the growing corporate culture in education."/>
    <x v="8"/>
    <n v="3590"/>
    <x v="0"/>
    <x v="1"/>
    <s v="GBP"/>
    <n v="1427806320"/>
    <x v="3715"/>
    <b v="0"/>
    <n v="27"/>
    <b v="1"/>
    <s v="theater/plays"/>
    <n v="1.0257142857142858"/>
    <n v="132.96296296296296"/>
    <x v="1"/>
    <x v="6"/>
  </r>
  <r>
    <n v="3716"/>
    <s v="Sylvia (a benefit show)"/>
    <s v="I am raising money to pay for the rights to produce Sylvia by A.R. Gurney. The show will be a fundraiser for Wayside Waifs."/>
    <x v="134"/>
    <n v="1246"/>
    <x v="0"/>
    <x v="0"/>
    <s v="USD"/>
    <n v="1453411109"/>
    <x v="3716"/>
    <b v="0"/>
    <n v="24"/>
    <b v="1"/>
    <s v="theater/plays"/>
    <n v="1.5575000000000001"/>
    <n v="51.916666666666664"/>
    <x v="1"/>
    <x v="6"/>
  </r>
  <r>
    <n v="3717"/>
    <s v="Told Look Younger at Jermyn Street Theatre"/>
    <s v="A heart-warming comedy by award-winning writer about Love, Sex, Friendship of three old gay men in their 60s'!"/>
    <x v="23"/>
    <n v="4030"/>
    <x v="0"/>
    <x v="1"/>
    <s v="GBP"/>
    <n v="1431204449"/>
    <x v="3717"/>
    <b v="0"/>
    <n v="13"/>
    <b v="1"/>
    <s v="theater/plays"/>
    <n v="1.0075000000000001"/>
    <n v="310"/>
    <x v="1"/>
    <x v="6"/>
  </r>
  <r>
    <n v="3718"/>
    <s v="PUNK ROCK"/>
    <s v="William Carlisle has the world at his feet but its weight on his shoulders. He is intelligent, articulate and fucked."/>
    <x v="2"/>
    <n v="1197"/>
    <x v="0"/>
    <x v="1"/>
    <s v="GBP"/>
    <n v="1425057075"/>
    <x v="3718"/>
    <b v="0"/>
    <n v="46"/>
    <b v="1"/>
    <s v="theater/plays"/>
    <n v="2.3940000000000001"/>
    <n v="26.021739130434781"/>
    <x v="1"/>
    <x v="6"/>
  </r>
  <r>
    <n v="3719"/>
    <s v="Corium"/>
    <s v="A new piece of physical theatre about love, regret and longing."/>
    <x v="48"/>
    <n v="420"/>
    <x v="0"/>
    <x v="1"/>
    <s v="GBP"/>
    <n v="1434994266"/>
    <x v="3719"/>
    <b v="0"/>
    <n v="4"/>
    <b v="1"/>
    <s v="theater/plays"/>
    <n v="2.1"/>
    <n v="105"/>
    <x v="1"/>
    <x v="6"/>
  </r>
  <r>
    <n v="3720"/>
    <s v="Lakotas and the American Theatre"/>
    <s v="Breaking the American Indian stereotype in the American Theatre."/>
    <x v="126"/>
    <n v="3449"/>
    <x v="0"/>
    <x v="0"/>
    <s v="USD"/>
    <n v="1435881006"/>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x v="10"/>
    <n v="5040"/>
    <x v="0"/>
    <x v="0"/>
    <s v="USD"/>
    <n v="1415230084"/>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x v="15"/>
    <n v="1668"/>
    <x v="0"/>
    <x v="5"/>
    <s v="CAD"/>
    <n v="1455231540"/>
    <x v="3722"/>
    <b v="0"/>
    <n v="35"/>
    <b v="1"/>
    <s v="theater/plays"/>
    <n v="1.1120000000000001"/>
    <n v="47.657142857142858"/>
    <x v="1"/>
    <x v="6"/>
  </r>
  <r>
    <n v="3723"/>
    <s v="Beauty and the Beast"/>
    <s v="Saltmine Theatre Company present Beauty and the Beast:"/>
    <x v="37"/>
    <n v="4592"/>
    <x v="0"/>
    <x v="1"/>
    <s v="GBP"/>
    <n v="1417374262"/>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x v="270"/>
    <n v="4409.55"/>
    <x v="0"/>
    <x v="1"/>
    <s v="GBP"/>
    <n v="1462402800"/>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x v="43"/>
    <n v="381"/>
    <x v="0"/>
    <x v="1"/>
    <s v="GBP"/>
    <n v="1455831000"/>
    <x v="3725"/>
    <b v="0"/>
    <n v="15"/>
    <b v="1"/>
    <s v="theater/plays"/>
    <n v="1.27"/>
    <n v="25.4"/>
    <x v="1"/>
    <x v="6"/>
  </r>
  <r>
    <n v="3726"/>
    <s v="Howard's End 3.0"/>
    <s v="A week of rehearsal culminating in a staged reading of our three-actor adaptation of &quot;Howards End,&quot; for potential producers."/>
    <x v="16"/>
    <n v="2879"/>
    <x v="0"/>
    <x v="0"/>
    <s v="USD"/>
    <n v="1461963600"/>
    <x v="3726"/>
    <b v="0"/>
    <n v="46"/>
    <b v="1"/>
    <s v="theater/plays"/>
    <n v="3.3870588235294119"/>
    <n v="62.586956521739133"/>
    <x v="1"/>
    <x v="6"/>
  </r>
  <r>
    <n v="3727"/>
    <s v="Star-Spangled Sitcoms: Huzzah &amp; John Adams"/>
    <s v="It's exactly what you think it is: a historical parody of your favorite sitcom about a bar and its psychiatrist spinoff!"/>
    <x v="13"/>
    <n v="2015"/>
    <x v="0"/>
    <x v="0"/>
    <s v="USD"/>
    <n v="1476939300"/>
    <x v="3727"/>
    <b v="0"/>
    <n v="33"/>
    <b v="1"/>
    <s v="theater/plays"/>
    <n v="1.0075000000000001"/>
    <n v="61.060606060606062"/>
    <x v="1"/>
    <x v="6"/>
  </r>
  <r>
    <n v="3728"/>
    <s v="Bare Bones Shakespeare 2015-16 Season"/>
    <s v="Bare Bones Shakespeare's first season will start with a DFW school touring show: Romeo and Juliet."/>
    <x v="22"/>
    <n v="1862"/>
    <x v="2"/>
    <x v="0"/>
    <s v="USD"/>
    <n v="1439957176"/>
    <x v="3728"/>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x v="10"/>
    <n v="362"/>
    <x v="2"/>
    <x v="0"/>
    <s v="USD"/>
    <n v="1427082912"/>
    <x v="3729"/>
    <b v="0"/>
    <n v="5"/>
    <b v="0"/>
    <s v="theater/plays"/>
    <n v="7.2400000000000006E-2"/>
    <n v="72.400000000000006"/>
    <x v="1"/>
    <x v="6"/>
  </r>
  <r>
    <n v="3730"/>
    <s v="Mark Twain is Hell for the Company - Original Play"/>
    <s v="&quot;MARK TWAIN IS HELL FOR THE COMPANY&quot; is an original theatrical production created and under development by Jeff Lowe."/>
    <x v="28"/>
    <n v="100"/>
    <x v="2"/>
    <x v="0"/>
    <s v="USD"/>
    <n v="1439828159"/>
    <x v="3730"/>
    <b v="0"/>
    <n v="1"/>
    <b v="0"/>
    <s v="theater/plays"/>
    <n v="0.1"/>
    <n v="100"/>
    <x v="1"/>
    <x v="6"/>
  </r>
  <r>
    <n v="3731"/>
    <s v="The Rabbit on the Moon"/>
    <s v="A long distance wrong number leads to love, but with Emily flying in to finally meet, Nick somehow forgot to mention he's blind."/>
    <x v="62"/>
    <n v="620"/>
    <x v="2"/>
    <x v="0"/>
    <s v="USD"/>
    <n v="1420860180"/>
    <x v="3731"/>
    <b v="0"/>
    <n v="12"/>
    <b v="0"/>
    <s v="theater/plays"/>
    <n v="0.11272727272727273"/>
    <n v="51.666666666666664"/>
    <x v="1"/>
    <x v="6"/>
  </r>
  <r>
    <n v="3732"/>
    <s v="Elektra Bekent - Afstudeervoorstelling"/>
    <s v="Mijn solo voorstelling gaat over Elektra (Sophokles) en hoe zij als jongere alles beleeft en meemaakt!"/>
    <x v="16"/>
    <n v="131"/>
    <x v="2"/>
    <x v="9"/>
    <s v="EUR"/>
    <n v="1422100800"/>
    <x v="3732"/>
    <b v="0"/>
    <n v="4"/>
    <b v="0"/>
    <s v="theater/plays"/>
    <n v="0.15411764705882353"/>
    <n v="32.75"/>
    <x v="1"/>
    <x v="6"/>
  </r>
  <r>
    <n v="3733"/>
    <s v="laughter in the hood"/>
    <s v="want to donate tickets to residents who live in the community that cant afford the 35.00 price of ticket"/>
    <x v="15"/>
    <n v="0"/>
    <x v="2"/>
    <x v="0"/>
    <s v="USD"/>
    <n v="1429396200"/>
    <x v="3733"/>
    <b v="0"/>
    <n v="0"/>
    <b v="0"/>
    <s v="theater/plays"/>
    <n v="0"/>
    <e v="#DIV/0!"/>
    <x v="1"/>
    <x v="6"/>
  </r>
  <r>
    <n v="3734"/>
    <s v="Shakespeare in Sarajevo"/>
    <s v="Shakespeare's plays have an important message for the world. Bosnia needs to hear. Bring Shakespeare to Sarajevo! Fund performances!"/>
    <x v="15"/>
    <n v="427"/>
    <x v="2"/>
    <x v="0"/>
    <s v="USD"/>
    <n v="1432589896"/>
    <x v="3734"/>
    <b v="0"/>
    <n v="7"/>
    <b v="0"/>
    <s v="theater/plays"/>
    <n v="0.28466666666666668"/>
    <n v="61"/>
    <x v="1"/>
    <x v="6"/>
  </r>
  <r>
    <n v="3735"/>
    <s v="Women Beware Women"/>
    <s v="Young Actor's taking on a Jacobean tragedy. Family, betrayal, love, lust, sex and death."/>
    <x v="325"/>
    <n v="20"/>
    <x v="2"/>
    <x v="1"/>
    <s v="GBP"/>
    <n v="1432831089"/>
    <x v="3735"/>
    <b v="0"/>
    <n v="2"/>
    <b v="0"/>
    <s v="theater/plays"/>
    <n v="0.13333333333333333"/>
    <n v="10"/>
    <x v="1"/>
    <x v="6"/>
  </r>
  <r>
    <n v="3736"/>
    <s v="Hot Dogs a new play by Suhayla El-Bushra"/>
    <s v="Hot Dogs is a new play that tackles sexism in schools and addresses issues that current sex/relationship education fails to."/>
    <x v="15"/>
    <n v="10"/>
    <x v="2"/>
    <x v="1"/>
    <s v="GBP"/>
    <n v="1427133600"/>
    <x v="3736"/>
    <b v="0"/>
    <n v="1"/>
    <b v="0"/>
    <s v="theater/plays"/>
    <n v="6.6666666666666671E-3"/>
    <n v="10"/>
    <x v="1"/>
    <x v="6"/>
  </r>
  <r>
    <n v="3737"/>
    <s v="Measure For Measure"/>
    <s v="The ASU Theatre and Shakespeare Club presents Measure For Measure directed by Jordyn Ochser."/>
    <x v="176"/>
    <n v="150"/>
    <x v="2"/>
    <x v="0"/>
    <s v="USD"/>
    <n v="1447311540"/>
    <x v="3737"/>
    <b v="0"/>
    <n v="4"/>
    <b v="0"/>
    <s v="theater/plays"/>
    <n v="0.21428571428571427"/>
    <n v="37.5"/>
    <x v="1"/>
    <x v="6"/>
  </r>
  <r>
    <n v="3738"/>
    <s v="'GULF' - a new play by PIVOT THEATRE"/>
    <s v="A filmic, fast-paced exploration of trust, making its debut at Camden People's Theatre this July."/>
    <x v="15"/>
    <n v="270"/>
    <x v="2"/>
    <x v="1"/>
    <s v="GBP"/>
    <n v="1405461600"/>
    <x v="3738"/>
    <b v="0"/>
    <n v="6"/>
    <b v="0"/>
    <s v="theater/plays"/>
    <n v="0.18"/>
    <n v="45"/>
    <x v="1"/>
    <x v="6"/>
  </r>
  <r>
    <n v="3739"/>
    <s v="Verge of Strife - The life and poetry of Rupert Brooke"/>
    <s v="Jonny Labey (Eastenders) leads this poetic production as WWI poet Rupert Brooke, in this dynamic, moving portrait of a flawed genius."/>
    <x v="23"/>
    <n v="805"/>
    <x v="2"/>
    <x v="1"/>
    <s v="GBP"/>
    <n v="1468752468"/>
    <x v="3739"/>
    <b v="0"/>
    <n v="8"/>
    <b v="0"/>
    <s v="theater/plays"/>
    <n v="0.20125000000000001"/>
    <n v="100.625"/>
    <x v="1"/>
    <x v="6"/>
  </r>
  <r>
    <n v="3740"/>
    <s v="dasGROUP Theatre: Savage in Limbo"/>
    <s v="Savage in Limbo is the pilot production of dasGROUP Theatre; a Dallas-based production company with an eye for grit &amp; love of theatre."/>
    <x v="13"/>
    <n v="358"/>
    <x v="2"/>
    <x v="0"/>
    <s v="USD"/>
    <n v="1407808438"/>
    <x v="3740"/>
    <b v="0"/>
    <n v="14"/>
    <b v="0"/>
    <s v="theater/plays"/>
    <n v="0.17899999999999999"/>
    <n v="25.571428571428573"/>
    <x v="1"/>
    <x v="6"/>
  </r>
  <r>
    <n v="3741"/>
    <s v="Open House Theater"/>
    <s v="A small community with a love for theater would like to continue. Help the children of this community continue."/>
    <x v="22"/>
    <n v="0"/>
    <x v="2"/>
    <x v="0"/>
    <s v="USD"/>
    <n v="1450389950"/>
    <x v="3741"/>
    <b v="0"/>
    <n v="0"/>
    <b v="0"/>
    <s v="theater/plays"/>
    <n v="0"/>
    <e v="#DIV/0!"/>
    <x v="1"/>
    <x v="6"/>
  </r>
  <r>
    <n v="3742"/>
    <s v="The Jennings Family Reunion"/>
    <s v="In the midst of dealing with sending their son off to the army, Mitch and Melanie Jennings plan a family reunion to ease their sorrow."/>
    <x v="10"/>
    <n v="100"/>
    <x v="2"/>
    <x v="0"/>
    <s v="USD"/>
    <n v="1409980144"/>
    <x v="3742"/>
    <b v="0"/>
    <n v="4"/>
    <b v="0"/>
    <s v="theater/plays"/>
    <n v="0.02"/>
    <n v="25"/>
    <x v="1"/>
    <x v="6"/>
  </r>
  <r>
    <n v="3743"/>
    <s v="Down the Mississippi"/>
    <s v="I'm taking the Adventures of Huckleberry Finn puppet show down the Mississippi River!"/>
    <x v="41"/>
    <n v="0"/>
    <x v="2"/>
    <x v="0"/>
    <s v="USD"/>
    <n v="1404406964"/>
    <x v="3743"/>
    <b v="0"/>
    <n v="0"/>
    <b v="0"/>
    <s v="theater/plays"/>
    <n v="0"/>
    <e v="#DIV/0!"/>
    <x v="1"/>
    <x v="6"/>
  </r>
  <r>
    <n v="3744"/>
    <s v="The Game's Afoot - Spotlight"/>
    <s v="This summer, The Spotlight Players are celebrating Christmas in July with a presentation of Ken Ludwig's side splitting comedy."/>
    <x v="38"/>
    <n v="0"/>
    <x v="2"/>
    <x v="0"/>
    <s v="USD"/>
    <n v="1404532740"/>
    <x v="3744"/>
    <b v="0"/>
    <n v="0"/>
    <b v="0"/>
    <s v="theater/plays"/>
    <n v="0"/>
    <e v="#DIV/0!"/>
    <x v="1"/>
    <x v="6"/>
  </r>
  <r>
    <n v="3745"/>
    <s v="Tyke Theatre Web Show"/>
    <s v="Tyke wants to expand her puppet theater show to weekly online web shows and is looking for backers."/>
    <x v="213"/>
    <n v="10"/>
    <x v="2"/>
    <x v="0"/>
    <s v="USD"/>
    <n v="1407689102"/>
    <x v="3745"/>
    <b v="0"/>
    <n v="1"/>
    <b v="0"/>
    <s v="theater/plays"/>
    <n v="0.1"/>
    <n v="10"/>
    <x v="1"/>
    <x v="6"/>
  </r>
  <r>
    <n v="3746"/>
    <s v="Stage Play Production - &quot;I Love You to Death&quot;"/>
    <s v="Generational curses CAN be broken...right?"/>
    <x v="0"/>
    <n v="202"/>
    <x v="2"/>
    <x v="0"/>
    <s v="USD"/>
    <n v="1475918439"/>
    <x v="3746"/>
    <b v="0"/>
    <n v="1"/>
    <b v="0"/>
    <s v="theater/plays"/>
    <n v="2.3764705882352941E-2"/>
    <n v="202"/>
    <x v="1"/>
    <x v="6"/>
  </r>
  <r>
    <n v="3747"/>
    <s v="Counting Stars"/>
    <s v="The world premiere of an astonishing new play by acclaimed writer Atiha Sen Gupta."/>
    <x v="30"/>
    <n v="25"/>
    <x v="2"/>
    <x v="1"/>
    <s v="GBP"/>
    <n v="1436137140"/>
    <x v="3747"/>
    <b v="0"/>
    <n v="1"/>
    <b v="0"/>
    <s v="theater/plays"/>
    <n v="0.01"/>
    <n v="25"/>
    <x v="1"/>
    <x v="6"/>
  </r>
  <r>
    <n v="3748"/>
    <s v="CAUCUS! THE MUSICAL"/>
    <s v="An irreverent look at the Iowa Caucuses and the oversized role this undersized state plays in the presidential election process."/>
    <x v="10"/>
    <n v="5176"/>
    <x v="0"/>
    <x v="0"/>
    <s v="USD"/>
    <n v="1455602340"/>
    <x v="3748"/>
    <b v="0"/>
    <n v="52"/>
    <b v="1"/>
    <s v="theater/musical"/>
    <n v="1.0351999999999999"/>
    <n v="99.538461538461533"/>
    <x v="1"/>
    <x v="40"/>
  </r>
  <r>
    <n v="3749"/>
    <s v="Dante's Capstone Project: Who am I?"/>
    <s v="A night of music, fellowship, and a reflection of my experiences over the past 4 years at Ball State University."/>
    <x v="2"/>
    <n v="525"/>
    <x v="0"/>
    <x v="0"/>
    <s v="USD"/>
    <n v="1461902340"/>
    <x v="3749"/>
    <b v="0"/>
    <n v="7"/>
    <b v="1"/>
    <s v="theater/musical"/>
    <n v="1.05"/>
    <n v="75"/>
    <x v="1"/>
    <x v="40"/>
  </r>
  <r>
    <n v="3750"/>
    <s v="Stars on Stage, Kids be Heard!"/>
    <s v="Stars on Stage children's theatre program is in need of 6 new wireless body microphones!_x000a__x000a_#soskidsbeheard   _x000a__x000a_www.apatheplace.org"/>
    <x v="12"/>
    <n v="6027"/>
    <x v="0"/>
    <x v="0"/>
    <s v="USD"/>
    <n v="1423555140"/>
    <x v="3750"/>
    <b v="0"/>
    <n v="28"/>
    <b v="1"/>
    <s v="theater/musical"/>
    <n v="1.0044999999999999"/>
    <n v="215.25"/>
    <x v="1"/>
    <x v="40"/>
  </r>
  <r>
    <n v="3751"/>
    <s v="GGC Productions 2016"/>
    <s v="I will be performing in TWO productions to kick off the 2016 season. NEED HELP TO FUND THESE GREAT SHOWS!"/>
    <x v="28"/>
    <n v="1326"/>
    <x v="0"/>
    <x v="0"/>
    <s v="USD"/>
    <n v="1459641073"/>
    <x v="3751"/>
    <b v="0"/>
    <n v="11"/>
    <b v="1"/>
    <s v="theater/musical"/>
    <n v="1.3260000000000001"/>
    <n v="120.54545454545455"/>
    <x v="1"/>
    <x v="40"/>
  </r>
  <r>
    <n v="3752"/>
    <s v="POP! Community Cabaret Presents..."/>
    <s v="Welcome to POP! Community Cabaret: the &quot;friendliest mad bunch ever&quot;!_x000a_We are a cabaret group run by our community for our community."/>
    <x v="2"/>
    <n v="565"/>
    <x v="0"/>
    <x v="1"/>
    <s v="GBP"/>
    <n v="1476651600"/>
    <x v="3752"/>
    <b v="0"/>
    <n v="15"/>
    <b v="1"/>
    <s v="theater/musical"/>
    <n v="1.1299999999999999"/>
    <n v="37.666666666666664"/>
    <x v="1"/>
    <x v="40"/>
  </r>
  <r>
    <n v="3753"/>
    <s v="Wagner in English"/>
    <s v="An English-language production of the opera TannhÃ¤user. Some of the greatest songs ever composed, now with lyrics we can understand."/>
    <x v="10"/>
    <n v="5167"/>
    <x v="0"/>
    <x v="0"/>
    <s v="USD"/>
    <n v="1433289600"/>
    <x v="3753"/>
    <b v="0"/>
    <n v="30"/>
    <b v="1"/>
    <s v="theater/musical"/>
    <n v="1.0334000000000001"/>
    <n v="172.23333333333332"/>
    <x v="1"/>
    <x v="40"/>
  </r>
  <r>
    <n v="3754"/>
    <s v="Little Shop of Horrors"/>
    <s v="CitÃ© des Arts needs your help in funding their fall production of the hit musical comedy &quot;Little Shop of Horrors.&quot;"/>
    <x v="30"/>
    <n v="3000"/>
    <x v="0"/>
    <x v="0"/>
    <s v="USD"/>
    <n v="1406350740"/>
    <x v="3754"/>
    <b v="0"/>
    <n v="27"/>
    <b v="1"/>
    <s v="theater/musical"/>
    <n v="1.2"/>
    <n v="111.11111111111111"/>
    <x v="1"/>
    <x v="40"/>
  </r>
  <r>
    <n v="3755"/>
    <s v="Retro Rhapsody"/>
    <s v="We have formed an innovative company that aims to create musical comedic performances suitable for a range of venues."/>
    <x v="131"/>
    <n v="713"/>
    <x v="0"/>
    <x v="1"/>
    <s v="GBP"/>
    <n v="1460753307"/>
    <x v="3755"/>
    <b v="0"/>
    <n v="28"/>
    <b v="1"/>
    <s v="theater/musical"/>
    <n v="1.2963636363636364"/>
    <n v="25.464285714285715"/>
    <x v="1"/>
    <x v="40"/>
  </r>
  <r>
    <n v="3756"/>
    <s v="the purple light theatre company's Into the Woods"/>
    <s v="&quot;Into the Woods, it's time to go!&quot; purple light presents a reimagined take on Sondheim and Lapine's musical masterwork."/>
    <x v="37"/>
    <n v="4550"/>
    <x v="0"/>
    <x v="0"/>
    <s v="USD"/>
    <n v="1402515198"/>
    <x v="3756"/>
    <b v="0"/>
    <n v="17"/>
    <b v="1"/>
    <s v="theater/musical"/>
    <n v="1.0111111111111111"/>
    <n v="267.64705882352939"/>
    <x v="1"/>
    <x v="40"/>
  </r>
  <r>
    <n v="3757"/>
    <s v="Anti-Bullying Musicalâ€¦ &quot;It's Easy!&quot;"/>
    <s v="New Anti-Bullying Musical's cast of 30 kids is ready to &quot;speak up and reach out&quot; to the world by recording a show CD!"/>
    <x v="8"/>
    <n v="3798"/>
    <x v="0"/>
    <x v="0"/>
    <s v="USD"/>
    <n v="1417465515"/>
    <x v="3757"/>
    <b v="0"/>
    <n v="50"/>
    <b v="1"/>
    <s v="theater/musical"/>
    <n v="1.0851428571428572"/>
    <n v="75.959999999999994"/>
    <x v="1"/>
    <x v="40"/>
  </r>
  <r>
    <n v="3758"/>
    <s v="Luigi's Ladies"/>
    <s v="LUIGI'S LADIES: an original one-woman musical comedy"/>
    <x v="15"/>
    <n v="1535"/>
    <x v="0"/>
    <x v="0"/>
    <s v="USD"/>
    <n v="1400475600"/>
    <x v="3758"/>
    <b v="0"/>
    <n v="26"/>
    <b v="1"/>
    <s v="theater/musical"/>
    <n v="1.0233333333333334"/>
    <n v="59.03846153846154"/>
    <x v="1"/>
    <x v="40"/>
  </r>
  <r>
    <n v="3759"/>
    <s v="Pared Down Productions"/>
    <s v="A production company specializing in small-scale musicals"/>
    <x v="23"/>
    <n v="4409.7700000000004"/>
    <x v="0"/>
    <x v="0"/>
    <s v="USD"/>
    <n v="1440556553"/>
    <x v="3759"/>
    <b v="0"/>
    <n v="88"/>
    <b v="1"/>
    <s v="theater/musical"/>
    <n v="1.1024425000000002"/>
    <n v="50.111022727272733"/>
    <x v="1"/>
    <x v="40"/>
  </r>
  <r>
    <n v="3760"/>
    <s v="Song of the Sea"/>
    <s v="Two Shows: SIRENS and The Girl From Bare Cove. A community of artists determined to give voice to survivors of sexual violence."/>
    <x v="10"/>
    <n v="5050.7700000000004"/>
    <x v="0"/>
    <x v="0"/>
    <s v="USD"/>
    <n v="1399293386"/>
    <x v="3760"/>
    <b v="0"/>
    <n v="91"/>
    <b v="1"/>
    <s v="theater/musical"/>
    <n v="1.010154"/>
    <n v="55.502967032967035"/>
    <x v="1"/>
    <x v="40"/>
  </r>
  <r>
    <n v="3761"/>
    <s v="MARSHA - a girl who does bad things"/>
    <s v="liveartshow returns with a new work at the Arcola this summer. Marsha is a story combining opera, dance and theatre... with a unicorn"/>
    <x v="2"/>
    <n v="500"/>
    <x v="0"/>
    <x v="1"/>
    <s v="GBP"/>
    <n v="1439247600"/>
    <x v="3761"/>
    <b v="0"/>
    <n v="3"/>
    <b v="1"/>
    <s v="theater/musical"/>
    <n v="1"/>
    <n v="166.66666666666666"/>
    <x v="1"/>
    <x v="40"/>
  </r>
  <r>
    <n v="3762"/>
    <s v="iolite the musical"/>
    <s v="We are trying to raise money to perform a musical we have written, called &quot;Iolite&quot;, at the Edinburgh Fringe in 2015."/>
    <x v="21"/>
    <n v="1328"/>
    <x v="0"/>
    <x v="1"/>
    <s v="GBP"/>
    <n v="1438543889"/>
    <x v="3762"/>
    <b v="0"/>
    <n v="28"/>
    <b v="1"/>
    <s v="theater/musical"/>
    <n v="1.0624"/>
    <n v="47.428571428571431"/>
    <x v="1"/>
    <x v="40"/>
  </r>
  <r>
    <n v="3763"/>
    <s v="[title of show] â€” The Chicago Storefront Premiere"/>
    <s v="A musical about two guys writing a musical about...two guys writing a musical."/>
    <x v="10"/>
    <n v="5000"/>
    <x v="0"/>
    <x v="0"/>
    <s v="USD"/>
    <n v="1427907626"/>
    <x v="3763"/>
    <b v="0"/>
    <n v="77"/>
    <b v="1"/>
    <s v="theater/musical"/>
    <n v="1"/>
    <n v="64.935064935064929"/>
    <x v="1"/>
    <x v="40"/>
  </r>
  <r>
    <n v="3764"/>
    <s v="Agape Performing Arts Company, a Ministry of OLG"/>
    <s v="Talented, hard-working performers for Into the Woods JR need your help in renting microphones for our show!"/>
    <x v="15"/>
    <n v="1500"/>
    <x v="0"/>
    <x v="0"/>
    <s v="USD"/>
    <n v="1464482160"/>
    <x v="3764"/>
    <b v="0"/>
    <n v="27"/>
    <b v="1"/>
    <s v="theater/musical"/>
    <n v="1"/>
    <n v="55.555555555555557"/>
    <x v="1"/>
    <x v="40"/>
  </r>
  <r>
    <n v="3765"/>
    <s v="Before and After"/>
    <s v="An new musical from Laura Grill &amp; Misha Chowdhury about relationships, Relationships, and the moments that change everything."/>
    <x v="39"/>
    <n v="7942"/>
    <x v="0"/>
    <x v="0"/>
    <s v="USD"/>
    <n v="1406745482"/>
    <x v="3765"/>
    <b v="0"/>
    <n v="107"/>
    <b v="1"/>
    <s v="theater/musical"/>
    <n v="1.1345714285714286"/>
    <n v="74.224299065420567"/>
    <x v="1"/>
    <x v="40"/>
  </r>
  <r>
    <n v="3766"/>
    <s v="Held Momentarily The Musical Takes FringeNYC"/>
    <s v="Trapped on a stalled New York subway, seven strangers realize it's not just the train that's stuck."/>
    <x v="3"/>
    <n v="10265.01"/>
    <x v="0"/>
    <x v="0"/>
    <s v="USD"/>
    <n v="1404360045"/>
    <x v="3766"/>
    <b v="0"/>
    <n v="96"/>
    <b v="1"/>
    <s v="theater/musical"/>
    <n v="1.0265010000000001"/>
    <n v="106.9271875"/>
    <x v="1"/>
    <x v="40"/>
  </r>
  <r>
    <n v="3767"/>
    <s v="Accidental Artists Lab"/>
    <s v="A ragtag crew collaborating on a live performance for the first time, with music as their medium and NYC as their inspiration."/>
    <x v="13"/>
    <n v="2335"/>
    <x v="0"/>
    <x v="0"/>
    <s v="USD"/>
    <n v="1425185940"/>
    <x v="3767"/>
    <b v="0"/>
    <n v="56"/>
    <b v="1"/>
    <s v="theater/musical"/>
    <n v="1.1675"/>
    <n v="41.696428571428569"/>
    <x v="1"/>
    <x v="40"/>
  </r>
  <r>
    <n v="3768"/>
    <s v="Unexpected Stage's Dani Girl, A New Musical"/>
    <s v="Meet Dani, a 9 year old battling leukemia. This witty musical inspires us to believe in the indomitable power of human imagination."/>
    <x v="23"/>
    <n v="4306.1099999999997"/>
    <x v="0"/>
    <x v="0"/>
    <s v="USD"/>
    <n v="1402594090"/>
    <x v="3768"/>
    <b v="0"/>
    <n v="58"/>
    <b v="1"/>
    <s v="theater/musical"/>
    <n v="1.0765274999999999"/>
    <n v="74.243275862068955"/>
    <x v="1"/>
    <x v="40"/>
  </r>
  <r>
    <n v="3769"/>
    <s v="The Last Five Years Distinction Project"/>
    <s v="&quot;I wanted to tell the story of two people in love, who were never in the same place at the same time.&quot;- Jason Robert Brown"/>
    <x v="184"/>
    <n v="1100"/>
    <x v="0"/>
    <x v="0"/>
    <s v="USD"/>
    <n v="1460730079"/>
    <x v="3769"/>
    <b v="0"/>
    <n v="15"/>
    <b v="1"/>
    <s v="theater/musical"/>
    <n v="1"/>
    <n v="73.333333333333329"/>
    <x v="1"/>
    <x v="40"/>
  </r>
  <r>
    <n v="3770"/>
    <s v="The White Feather: a new musical"/>
    <s v="The incredible story of woman's fight to clear her brother from the charge of cowardice in the Great War, brought to life musically"/>
    <x v="13"/>
    <n v="2000"/>
    <x v="0"/>
    <x v="1"/>
    <s v="GBP"/>
    <n v="1434234010"/>
    <x v="3770"/>
    <b v="0"/>
    <n v="20"/>
    <b v="1"/>
    <s v="theater/musical"/>
    <n v="1"/>
    <n v="100"/>
    <x v="1"/>
    <x v="40"/>
  </r>
  <r>
    <n v="3771"/>
    <s v="COME OUT SWINGIN'!"/>
    <s v="I would like to make a demo recording of six songs from COME OUT SWINGIN'!"/>
    <x v="28"/>
    <n v="1460"/>
    <x v="0"/>
    <x v="0"/>
    <s v="USD"/>
    <n v="1463529600"/>
    <x v="3771"/>
    <b v="0"/>
    <n v="38"/>
    <b v="1"/>
    <s v="theater/musical"/>
    <n v="1.46"/>
    <n v="38.421052631578945"/>
    <x v="1"/>
    <x v="40"/>
  </r>
  <r>
    <n v="3772"/>
    <s v="Make &quot;Tonya and Nancy&quot; a Rock Opera!"/>
    <s v="A dark comedy about two girls, one knee, and the 1994 Olympics. Help us make sure &quot;Tonya and Nancy&quot; rocks!"/>
    <x v="10"/>
    <n v="5510"/>
    <x v="0"/>
    <x v="0"/>
    <s v="USD"/>
    <n v="1480399200"/>
    <x v="3772"/>
    <b v="0"/>
    <n v="33"/>
    <b v="1"/>
    <s v="theater/musical"/>
    <n v="1.1020000000000001"/>
    <n v="166.96969696969697"/>
    <x v="1"/>
    <x v="40"/>
  </r>
  <r>
    <n v="3773"/>
    <s v="Dundee: A Hip-Hopera"/>
    <s v="A dramatic hip-hopera, inspired from monologues written by the performers."/>
    <x v="10"/>
    <n v="5410"/>
    <x v="0"/>
    <x v="0"/>
    <s v="USD"/>
    <n v="1479175680"/>
    <x v="3773"/>
    <b v="0"/>
    <n v="57"/>
    <b v="1"/>
    <s v="theater/musical"/>
    <n v="1.0820000000000001"/>
    <n v="94.912280701754383"/>
    <x v="1"/>
    <x v="40"/>
  </r>
  <r>
    <n v="3774"/>
    <s v="Mabel Moon Goes to Earth!"/>
    <s v="Mabel Moon and her co-pilot Silvertoes are coming to earth in the form of a 35 minute interactive and educational musical adventure  !"/>
    <x v="30"/>
    <n v="2500"/>
    <x v="0"/>
    <x v="5"/>
    <s v="CAD"/>
    <n v="1428606055"/>
    <x v="3774"/>
    <b v="0"/>
    <n v="25"/>
    <b v="1"/>
    <s v="theater/musical"/>
    <n v="1"/>
    <n v="100"/>
    <x v="1"/>
    <x v="40"/>
  </r>
  <r>
    <n v="3775"/>
    <s v="TRAVIS KENT : MY FIRST TIME live and unprotected at 54 BELOW"/>
    <s v="Travis Kent joins forces with some of today's brightest contemporary composers for an evening full of firsts at 54 Below."/>
    <x v="13"/>
    <n v="2005"/>
    <x v="0"/>
    <x v="0"/>
    <s v="USD"/>
    <n v="1428552000"/>
    <x v="3775"/>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x v="6"/>
    <n v="8537"/>
    <x v="0"/>
    <x v="0"/>
    <s v="USD"/>
    <n v="1406854800"/>
    <x v="3776"/>
    <b v="0"/>
    <n v="94"/>
    <b v="1"/>
    <s v="theater/musical"/>
    <n v="1.0671250000000001"/>
    <n v="90.819148936170208"/>
    <x v="1"/>
    <x v="40"/>
  </r>
  <r>
    <n v="3777"/>
    <s v="The Musical Adventure of Mimi and the Ghosts"/>
    <s v="This musical adventure is a funny and heartwarming story of Mimi, a rebellious young girl who is spirited to Ghostlynd."/>
    <x v="13"/>
    <n v="2864"/>
    <x v="0"/>
    <x v="0"/>
    <s v="USD"/>
    <n v="1411790400"/>
    <x v="3777"/>
    <b v="0"/>
    <n v="59"/>
    <b v="1"/>
    <s v="theater/musical"/>
    <n v="1.4319999999999999"/>
    <n v="48.542372881355931"/>
    <x v="1"/>
    <x v="40"/>
  </r>
  <r>
    <n v="3778"/>
    <s v="Give a Puppet a Hand"/>
    <s v="Sponsor an AVENUE Q puppet for The Barn Players April 2015 production."/>
    <x v="262"/>
    <n v="2521"/>
    <x v="0"/>
    <x v="0"/>
    <s v="USD"/>
    <n v="1423942780"/>
    <x v="3778"/>
    <b v="0"/>
    <n v="36"/>
    <b v="1"/>
    <s v="theater/musical"/>
    <n v="1.0504166666666668"/>
    <n v="70.027777777777771"/>
    <x v="1"/>
    <x v="40"/>
  </r>
  <r>
    <n v="3779"/>
    <s v="&quot;The Last Adam&quot; A New Musical, NYC reading"/>
    <s v="A fresh, re-telling of the Jesus story for a new generation."/>
    <x v="36"/>
    <n v="15597"/>
    <x v="0"/>
    <x v="0"/>
    <s v="USD"/>
    <n v="1459010340"/>
    <x v="3779"/>
    <b v="0"/>
    <n v="115"/>
    <b v="1"/>
    <s v="theater/musical"/>
    <n v="1.0398000000000001"/>
    <n v="135.62608695652173"/>
    <x v="1"/>
    <x v="40"/>
  </r>
  <r>
    <n v="3780"/>
    <s v="Melissa Youth OnSTAGE Season 5. Act Like you Mean it!"/>
    <s v="Melissa Youth OnSTAGE (MYO) provides kids in North Collin County with the very best in youth theatre opportunities."/>
    <x v="30"/>
    <n v="3000"/>
    <x v="0"/>
    <x v="0"/>
    <s v="USD"/>
    <n v="1436817960"/>
    <x v="3780"/>
    <b v="0"/>
    <n v="30"/>
    <b v="1"/>
    <s v="theater/musical"/>
    <n v="1.2"/>
    <n v="100"/>
    <x v="1"/>
    <x v="40"/>
  </r>
  <r>
    <n v="3781"/>
    <s v="I GOT FIRED - Keith and Jenny are back!"/>
    <s v="Support Keith in his journey from unemployment to Off-Broadway in the triumphant return of I GOT FIRED: A SORT-OF-TRUE REVENGE MUSICAL."/>
    <x v="37"/>
    <n v="4935"/>
    <x v="0"/>
    <x v="0"/>
    <s v="USD"/>
    <n v="1410210685"/>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x v="13"/>
    <n v="2035"/>
    <x v="0"/>
    <x v="1"/>
    <s v="GBP"/>
    <n v="1469401200"/>
    <x v="3782"/>
    <b v="0"/>
    <n v="27"/>
    <b v="1"/>
    <s v="theater/musical"/>
    <n v="1.0175000000000001"/>
    <n v="75.370370370370367"/>
    <x v="1"/>
    <x v="40"/>
  </r>
  <r>
    <n v="3783"/>
    <s v="Help DORO &amp; DIEGA find their way to the Orlando FRINGE 2016"/>
    <s v="Help fund Doro &amp; Diega's journey to the Orlando Fringe 2016. A brand new choose-your-own adventure musical!"/>
    <x v="38"/>
    <n v="1547"/>
    <x v="0"/>
    <x v="0"/>
    <s v="USD"/>
    <n v="1458057600"/>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x v="28"/>
    <n v="1150"/>
    <x v="0"/>
    <x v="5"/>
    <s v="CAD"/>
    <n v="1468193532"/>
    <x v="3784"/>
    <b v="0"/>
    <n v="10"/>
    <b v="1"/>
    <s v="theater/musical"/>
    <n v="1.1499999999999999"/>
    <n v="115"/>
    <x v="1"/>
    <x v="40"/>
  </r>
  <r>
    <n v="3785"/>
    <s v="Send &quot;Pawn&quot; to Edinburgh!"/>
    <s v="Chess. Betrayal. Blueberry yoghurts. &quot;Pawn&quot; - a new musical by Oxford students - needs funding to go to the Edinburgh Fringe!"/>
    <x v="13"/>
    <n v="3015"/>
    <x v="0"/>
    <x v="1"/>
    <s v="GBP"/>
    <n v="1470132180"/>
    <x v="3785"/>
    <b v="0"/>
    <n v="30"/>
    <b v="1"/>
    <s v="theater/musical"/>
    <n v="1.5075000000000001"/>
    <n v="100.5"/>
    <x v="1"/>
    <x v="40"/>
  </r>
  <r>
    <n v="3786"/>
    <s v="Puberty the Musical: Original Cast Recording"/>
    <s v="The brainchild of Coleman Peterson and Janice Gilbert.  The funding will be used to professionally record the songs."/>
    <x v="12"/>
    <n v="6658"/>
    <x v="0"/>
    <x v="0"/>
    <s v="USD"/>
    <n v="1464310475"/>
    <x v="3786"/>
    <b v="0"/>
    <n v="71"/>
    <b v="1"/>
    <s v="theater/musical"/>
    <n v="1.1096666666666666"/>
    <n v="93.774647887323937"/>
    <x v="1"/>
    <x v="40"/>
  </r>
  <r>
    <n v="3787"/>
    <s v="Happiest Show On Earth Production Sponsor"/>
    <s v="The Happiest Show on Earth is a Disney musical revue to benefit the Make-A-Wish foundation. Funds for production needed."/>
    <x v="18"/>
    <n v="351"/>
    <x v="0"/>
    <x v="0"/>
    <s v="USD"/>
    <n v="1436587140"/>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x v="96"/>
    <n v="500"/>
    <x v="2"/>
    <x v="0"/>
    <s v="USD"/>
    <n v="1450887480"/>
    <x v="3788"/>
    <b v="0"/>
    <n v="1"/>
    <b v="0"/>
    <s v="theater/musical"/>
    <n v="6.6666666666666671E-3"/>
    <n v="500"/>
    <x v="1"/>
    <x v="40"/>
  </r>
  <r>
    <n v="3789"/>
    <s v="Austen a New Musical Play"/>
    <s v="This fabulous new play explores the little known love life of England's most famous romantic novelist, Jane Austen."/>
    <x v="424"/>
    <n v="116"/>
    <x v="2"/>
    <x v="1"/>
    <s v="GBP"/>
    <n v="1434395418"/>
    <x v="3789"/>
    <b v="0"/>
    <n v="4"/>
    <b v="0"/>
    <s v="theater/musical"/>
    <n v="3.267605633802817E-2"/>
    <n v="29"/>
    <x v="1"/>
    <x v="40"/>
  </r>
  <r>
    <n v="3790"/>
    <s v="Funding a Performing Arts Theatre for Children and Adults"/>
    <s v="As a non profit graduate student at Penn,my passion is the arts, we need support to fund our new CHILDREN's DINNER THEATRE"/>
    <x v="36"/>
    <n v="0"/>
    <x v="2"/>
    <x v="0"/>
    <s v="USD"/>
    <n v="1479834023"/>
    <x v="3790"/>
    <b v="0"/>
    <n v="0"/>
    <b v="0"/>
    <s v="theater/musical"/>
    <n v="0"/>
    <e v="#DIV/0!"/>
    <x v="1"/>
    <x v="40"/>
  </r>
  <r>
    <n v="3791"/>
    <s v="Spin! at The Cumming Playhouse"/>
    <s v="Spin! is an original musical comedy-drama presented by Blue Palm Productions."/>
    <x v="15"/>
    <n v="0"/>
    <x v="2"/>
    <x v="0"/>
    <s v="USD"/>
    <n v="1404664592"/>
    <x v="3791"/>
    <b v="0"/>
    <n v="0"/>
    <b v="0"/>
    <s v="theater/musical"/>
    <n v="0"/>
    <e v="#DIV/0!"/>
    <x v="1"/>
    <x v="40"/>
  </r>
  <r>
    <n v="3792"/>
    <s v="BorikÃ©n: The Show"/>
    <s v="A cultural and historic journey through Puerto Rico's music and dance!"/>
    <x v="78"/>
    <n v="35"/>
    <x v="2"/>
    <x v="0"/>
    <s v="USD"/>
    <n v="1436957022"/>
    <x v="3792"/>
    <b v="0"/>
    <n v="2"/>
    <b v="0"/>
    <s v="theater/musical"/>
    <n v="2.8E-3"/>
    <n v="17.5"/>
    <x v="1"/>
    <x v="40"/>
  </r>
  <r>
    <n v="3793"/>
    <s v="Carolyn German Songbook &quot;Go From Here&quot; Sheet Music &amp; Concert"/>
    <s v="Sheet Music portfolio of comedic tour-de-forces, intricate ballads &amp; more...launched live with a power-house Nashville-cast Concert."/>
    <x v="39"/>
    <n v="4176"/>
    <x v="2"/>
    <x v="0"/>
    <s v="USD"/>
    <n v="1418769129"/>
    <x v="3793"/>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x v="10"/>
    <n v="50"/>
    <x v="2"/>
    <x v="1"/>
    <s v="GBP"/>
    <n v="1433685354"/>
    <x v="3794"/>
    <b v="0"/>
    <n v="1"/>
    <b v="0"/>
    <s v="theater/musical"/>
    <n v="0.01"/>
    <n v="50"/>
    <x v="1"/>
    <x v="40"/>
  </r>
  <r>
    <n v="3795"/>
    <s v="Duodeca"/>
    <s v="Poppin Productions are currently entering the development stage of their very first production -  &quot;Duodeca&quot;."/>
    <x v="20"/>
    <n v="10"/>
    <x v="2"/>
    <x v="1"/>
    <s v="GBP"/>
    <n v="1440801000"/>
    <x v="3795"/>
    <b v="0"/>
    <n v="2"/>
    <b v="0"/>
    <s v="theater/musical"/>
    <n v="1.6666666666666666E-2"/>
    <n v="5"/>
    <x v="1"/>
    <x v="40"/>
  </r>
  <r>
    <n v="3796"/>
    <s v="A Staged Reading of &quot;CALL ME TANIA&quot;"/>
    <s v="Part Psychological Thriller - Part Heartbreaking Drama - Part Spectacular Farce - 100% New American Musical Theatre"/>
    <x v="290"/>
    <n v="1"/>
    <x v="2"/>
    <x v="0"/>
    <s v="USD"/>
    <n v="1484354556"/>
    <x v="3796"/>
    <b v="0"/>
    <n v="1"/>
    <b v="0"/>
    <s v="theater/musical"/>
    <n v="4.4444444444444447E-5"/>
    <n v="1"/>
    <x v="1"/>
    <x v="40"/>
  </r>
  <r>
    <n v="3797"/>
    <s v="FACING EAST: New LGBT Musical Eyes London Concert"/>
    <s v="FACING EAST, a dramatic new musical, follows an upstanding mormon couple facing the suicide of the gay son. Help us bring it to London!"/>
    <x v="12"/>
    <n v="5380"/>
    <x v="2"/>
    <x v="0"/>
    <s v="USD"/>
    <n v="1429564165"/>
    <x v="3797"/>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x v="54"/>
    <n v="1025"/>
    <x v="2"/>
    <x v="0"/>
    <s v="USD"/>
    <n v="1407691248"/>
    <x v="3798"/>
    <b v="0"/>
    <n v="5"/>
    <b v="0"/>
    <s v="theater/musical"/>
    <n v="1.4642857142857143E-2"/>
    <n v="205"/>
    <x v="1"/>
    <x v="40"/>
  </r>
  <r>
    <n v="3799"/>
    <s v="A Story Once Told"/>
    <s v="An original musical on it's way to the stage in Minneapolis, MN. Feel free to ask any questions."/>
    <x v="3"/>
    <n v="402"/>
    <x v="2"/>
    <x v="0"/>
    <s v="USD"/>
    <n v="1457734843"/>
    <x v="3799"/>
    <b v="0"/>
    <n v="4"/>
    <b v="0"/>
    <s v="theater/musical"/>
    <n v="4.02E-2"/>
    <n v="100.5"/>
    <x v="1"/>
    <x v="40"/>
  </r>
  <r>
    <n v="3800"/>
    <s v="Be The Change ~ The Children's Campaign"/>
    <s v="Playground was established in 2007 on the back of paper napkins and has since provided opportunities for over 800 boys and girls."/>
    <x v="29"/>
    <n v="881"/>
    <x v="2"/>
    <x v="0"/>
    <s v="USD"/>
    <n v="1420952340"/>
    <x v="3800"/>
    <b v="0"/>
    <n v="16"/>
    <b v="0"/>
    <s v="theater/musical"/>
    <n v="4.0045454545454544E-2"/>
    <n v="55.0625"/>
    <x v="1"/>
    <x v="40"/>
  </r>
  <r>
    <n v="3801"/>
    <s v="The Imaginary A Musical"/>
    <s v="The Imaginary : A Musical is a new musical adaptation based on the novel written by A.F. Harrold.       TheImaginaryAMusical.com"/>
    <x v="10"/>
    <n v="426"/>
    <x v="2"/>
    <x v="0"/>
    <s v="USD"/>
    <n v="1420215216"/>
    <x v="3801"/>
    <b v="0"/>
    <n v="9"/>
    <b v="0"/>
    <s v="theater/musical"/>
    <n v="8.5199999999999998E-2"/>
    <n v="47.333333333333336"/>
    <x v="1"/>
    <x v="40"/>
  </r>
  <r>
    <n v="3802"/>
    <s v="The Lost Play of William Shakespeare"/>
    <s v="A musical about how Shakespeare was inspired to write only his own plays after the co-authored play Henry VI was taken."/>
    <x v="9"/>
    <n v="0"/>
    <x v="2"/>
    <x v="0"/>
    <s v="USD"/>
    <n v="1445482906"/>
    <x v="3802"/>
    <b v="0"/>
    <n v="0"/>
    <b v="0"/>
    <s v="theater/musical"/>
    <n v="0"/>
    <e v="#DIV/0!"/>
    <x v="1"/>
    <x v="40"/>
  </r>
  <r>
    <n v="3803"/>
    <s v="Benjamin Button the Musical Concept Album"/>
    <s v="A fully orchestrated concept album of Benjamin Button the Musical!"/>
    <x v="14"/>
    <n v="2358"/>
    <x v="2"/>
    <x v="0"/>
    <s v="USD"/>
    <n v="1457133568"/>
    <x v="3803"/>
    <b v="0"/>
    <n v="40"/>
    <b v="0"/>
    <s v="theater/musical"/>
    <n v="0.19650000000000001"/>
    <n v="58.95"/>
    <x v="1"/>
    <x v="40"/>
  </r>
  <r>
    <n v="3804"/>
    <s v="Spring Awakening: The Hit Coming-of-Age Rock Musical"/>
    <s v="Basement Theatrics is producing Spring Awakening July 22-31, 2016 at 12th Ave Arts in Seattle, WA! Help make this the best it can be!"/>
    <x v="6"/>
    <n v="0"/>
    <x v="2"/>
    <x v="0"/>
    <s v="USD"/>
    <n v="1469948400"/>
    <x v="3804"/>
    <b v="0"/>
    <n v="0"/>
    <b v="0"/>
    <s v="theater/musical"/>
    <n v="0"/>
    <e v="#DIV/0!"/>
    <x v="1"/>
    <x v="40"/>
  </r>
  <r>
    <n v="3805"/>
    <s v="&quot;Sounds By The River&quot; ( Original Musical)"/>
    <s v="&quot;Sounds By The River&quot; tells the story of a Detroit composer through_x000a_his music, poetry, and dance."/>
    <x v="60"/>
    <n v="3"/>
    <x v="2"/>
    <x v="0"/>
    <s v="USD"/>
    <n v="1411852640"/>
    <x v="3805"/>
    <b v="0"/>
    <n v="2"/>
    <b v="0"/>
    <s v="theater/musical"/>
    <n v="2.0000000000000002E-5"/>
    <n v="1.5"/>
    <x v="1"/>
    <x v="40"/>
  </r>
  <r>
    <n v="3806"/>
    <s v="The Rhythm of Revolution - Charity Musical Production"/>
    <s v="A truly multicultural experience - Hip Hop, Bollywood, Classical Dancers #liveband #Revoultionary Script 19th July@NationalTheatre"/>
    <x v="51"/>
    <n v="5"/>
    <x v="2"/>
    <x v="2"/>
    <s v="AUD"/>
    <n v="1404022381"/>
    <x v="3806"/>
    <b v="0"/>
    <n v="1"/>
    <b v="0"/>
    <s v="theater/musical"/>
    <n v="6.6666666666666664E-4"/>
    <n v="5"/>
    <x v="1"/>
    <x v="40"/>
  </r>
  <r>
    <n v="3807"/>
    <s v="&quot;In the Heights&quot; at The University of Michigan"/>
    <s v="A vibrant, street-wise, and musical performance that follows the lives of stories of the community of Washington Heights..."/>
    <x v="15"/>
    <n v="455"/>
    <x v="2"/>
    <x v="0"/>
    <s v="USD"/>
    <n v="1428097739"/>
    <x v="3807"/>
    <b v="0"/>
    <n v="9"/>
    <b v="0"/>
    <s v="theater/musical"/>
    <n v="0.30333333333333334"/>
    <n v="50.555555555555557"/>
    <x v="1"/>
    <x v="40"/>
  </r>
  <r>
    <n v="3808"/>
    <s v="Time at the Bar! The road to Edinburgh"/>
    <s v="Following a sell-out run in Loughborough, Time at the Bar! is heading to this year's Fringe Festival... But we need your help!"/>
    <x v="28"/>
    <n v="1000"/>
    <x v="0"/>
    <x v="1"/>
    <s v="GBP"/>
    <n v="1429955619"/>
    <x v="3808"/>
    <b v="0"/>
    <n v="24"/>
    <b v="1"/>
    <s v="theater/plays"/>
    <n v="1"/>
    <n v="41.666666666666664"/>
    <x v="1"/>
    <x v="6"/>
  </r>
  <r>
    <n v="3809"/>
    <s v="15% of The Seagull Flies to Edinburgh"/>
    <s v="The story of two women trying to produce their own version of Chekhov's The Seagull with limited resources and unfettered enthusiasm."/>
    <x v="13"/>
    <n v="2025"/>
    <x v="0"/>
    <x v="1"/>
    <s v="GBP"/>
    <n v="1406761200"/>
    <x v="3809"/>
    <b v="0"/>
    <n v="38"/>
    <b v="1"/>
    <s v="theater/plays"/>
    <n v="1.0125"/>
    <n v="53.289473684210527"/>
    <x v="1"/>
    <x v="6"/>
  </r>
  <r>
    <n v="3810"/>
    <s v="Romeo &amp; Juliet"/>
    <s v="Theater students of UMass present a large-scale theater collaboration that will revolutionize the way you see Shakespeare."/>
    <x v="15"/>
    <n v="1826"/>
    <x v="0"/>
    <x v="0"/>
    <s v="USD"/>
    <n v="1426965758"/>
    <x v="3810"/>
    <b v="0"/>
    <n v="26"/>
    <b v="1"/>
    <s v="theater/plays"/>
    <n v="1.2173333333333334"/>
    <n v="70.230769230769226"/>
    <x v="1"/>
    <x v="6"/>
  </r>
  <r>
    <n v="3811"/>
    <s v="The Merchant of Venice"/>
    <s v="The University of Exeter Shakespeare Society is touring its acclaimed show The Merchant of Venice to Stratford-upon-Avon!"/>
    <x v="49"/>
    <n v="825"/>
    <x v="0"/>
    <x v="1"/>
    <s v="GBP"/>
    <n v="1464692400"/>
    <x v="3811"/>
    <b v="0"/>
    <n v="19"/>
    <b v="1"/>
    <s v="theater/plays"/>
    <n v="3.3"/>
    <n v="43.421052631578945"/>
    <x v="1"/>
    <x v="6"/>
  </r>
  <r>
    <n v="3812"/>
    <s v="Save &quot;The Stage Door&quot;"/>
    <s v="We are raising funds for our local theatre group &quot;The Stage Door&quot;. Funding required for lighting, stage equipment and productions."/>
    <x v="13"/>
    <n v="2191"/>
    <x v="0"/>
    <x v="5"/>
    <s v="CAD"/>
    <n v="1433131140"/>
    <x v="3812"/>
    <b v="0"/>
    <n v="11"/>
    <b v="1"/>
    <s v="theater/plays"/>
    <n v="1.0954999999999999"/>
    <n v="199.18181818181819"/>
    <x v="1"/>
    <x v="6"/>
  </r>
  <r>
    <n v="3813"/>
    <s v="SUCKIN INJUN"/>
    <s v="A comedic play about hillbilly vampires and the absurdity of judging by appearances. Wanna live forever? Better watch what you drink."/>
    <x v="190"/>
    <n v="2119.9899999999998"/>
    <x v="0"/>
    <x v="0"/>
    <s v="USD"/>
    <n v="1465940580"/>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x v="15"/>
    <n v="2102"/>
    <x v="0"/>
    <x v="0"/>
    <s v="USD"/>
    <n v="1427860740"/>
    <x v="3814"/>
    <b v="0"/>
    <n v="34"/>
    <b v="1"/>
    <s v="theater/plays"/>
    <n v="1.4013333333333333"/>
    <n v="61.823529411764703"/>
    <x v="1"/>
    <x v="6"/>
  </r>
  <r>
    <n v="3815"/>
    <s v="The Canterbury Shakespeare Festival - first season"/>
    <s v="Come and help us make the Canterbury Shakespeare Festival a reality"/>
    <x v="28"/>
    <n v="1000.01"/>
    <x v="0"/>
    <x v="1"/>
    <s v="GBP"/>
    <n v="1440111600"/>
    <x v="3815"/>
    <b v="0"/>
    <n v="20"/>
    <b v="1"/>
    <s v="theater/plays"/>
    <n v="1.0000100000000001"/>
    <n v="50.000500000000002"/>
    <x v="1"/>
    <x v="6"/>
  </r>
  <r>
    <n v="3816"/>
    <s v="AFTER LIFE: Minnesota Fringe Festival 2014"/>
    <s v="A new play by Brandon Taitt._x000a_Presented by The Theatre Cosmic. _x000a_Premiering in August at the 2014 Minnesota Fringe Festival"/>
    <x v="15"/>
    <n v="1788.57"/>
    <x v="0"/>
    <x v="0"/>
    <s v="USD"/>
    <n v="1405614823"/>
    <x v="3816"/>
    <b v="0"/>
    <n v="37"/>
    <b v="1"/>
    <s v="theater/plays"/>
    <n v="1.19238"/>
    <n v="48.339729729729726"/>
    <x v="1"/>
    <x v="6"/>
  </r>
  <r>
    <n v="3817"/>
    <s v="TWIST: adapted from the novel Oliver Twist"/>
    <s v="Using 9 actors, TWIST focuses on the horror and unjust in 1837 London.  Think Peter and the Starcatcher meets American Horror Story."/>
    <x v="13"/>
    <n v="2145"/>
    <x v="0"/>
    <x v="0"/>
    <s v="USD"/>
    <n v="1445659140"/>
    <x v="3817"/>
    <b v="0"/>
    <n v="20"/>
    <b v="1"/>
    <s v="theater/plays"/>
    <n v="1.0725"/>
    <n v="107.25"/>
    <x v="1"/>
    <x v="6"/>
  </r>
  <r>
    <n v="3818"/>
    <s v="The AOA Presents: The Maiden of Orleans"/>
    <s v="The Arthurian Order of Avalon is attempting to raise funds to put on the annual Human Chessboard in March 2015!"/>
    <x v="49"/>
    <n v="570"/>
    <x v="0"/>
    <x v="0"/>
    <s v="USD"/>
    <n v="1426187582"/>
    <x v="3818"/>
    <b v="0"/>
    <n v="10"/>
    <b v="1"/>
    <s v="theater/plays"/>
    <n v="2.2799999999999998"/>
    <n v="57"/>
    <x v="1"/>
    <x v="6"/>
  </r>
  <r>
    <n v="3819"/>
    <s v="A Kansas City Fringe Festival premiere: &quot;The Art is a Lie&quot;"/>
    <s v="Support this collection of new plays by Kansas City writers and the artists who are bringing it to life!"/>
    <x v="28"/>
    <n v="1064"/>
    <x v="0"/>
    <x v="0"/>
    <s v="USD"/>
    <n v="1437166920"/>
    <x v="3819"/>
    <b v="0"/>
    <n v="26"/>
    <b v="1"/>
    <s v="theater/plays"/>
    <n v="1.0640000000000001"/>
    <n v="40.92307692307692"/>
    <x v="1"/>
    <x v="6"/>
  </r>
  <r>
    <n v="3820"/>
    <s v="TUSENTACK THEATRE"/>
    <s v="Tusentack Theatre is a professional theatre company providing opportunities to adults who access Mental Health Services."/>
    <x v="43"/>
    <n v="430"/>
    <x v="0"/>
    <x v="1"/>
    <s v="GBP"/>
    <n v="1436110717"/>
    <x v="3820"/>
    <b v="0"/>
    <n v="20"/>
    <b v="1"/>
    <s v="theater/plays"/>
    <n v="1.4333333333333333"/>
    <n v="21.5"/>
    <x v="1"/>
    <x v="6"/>
  </r>
  <r>
    <n v="3821"/>
    <s v="Brooklyn Quartet, directed by reg e gaines. Spring of 2016"/>
    <s v="Brooklyn Quartet, directed by reg e gaines, in a collaboration of ambitious and unique storytelling, live music and cinematic staging,"/>
    <x v="8"/>
    <n v="3659"/>
    <x v="0"/>
    <x v="0"/>
    <s v="USD"/>
    <n v="1451881207"/>
    <x v="3821"/>
    <b v="0"/>
    <n v="46"/>
    <b v="1"/>
    <s v="theater/plays"/>
    <n v="1.0454285714285714"/>
    <n v="79.543478260869563"/>
    <x v="1"/>
    <x v="6"/>
  </r>
  <r>
    <n v="3822"/>
    <s v="Geschichten sollen leben"/>
    <s v="19 TheaterstÃ¼cke des Schnuppe Figurentheaters bei einem GroÃŸbrand zerstÃ¶rt - bitte unterstÃ¼tzt uns, den Wiederaufbau zu finanzieren"/>
    <x v="10"/>
    <n v="5501"/>
    <x v="0"/>
    <x v="12"/>
    <s v="EUR"/>
    <n v="1453244340"/>
    <x v="3822"/>
    <b v="0"/>
    <n v="76"/>
    <b v="1"/>
    <s v="theater/plays"/>
    <n v="1.1002000000000001"/>
    <n v="72.381578947368425"/>
    <x v="1"/>
    <x v="6"/>
  </r>
  <r>
    <n v="3823"/>
    <s v="FEED"/>
    <s v="Feed, a new play by Garrett Markgraf (based on the novel by M.T. Anderson), Directed by Anna Marck at Oakland University."/>
    <x v="30"/>
    <n v="2650"/>
    <x v="0"/>
    <x v="0"/>
    <s v="USD"/>
    <n v="1437364740"/>
    <x v="3823"/>
    <b v="0"/>
    <n v="41"/>
    <b v="1"/>
    <s v="theater/plays"/>
    <n v="1.06"/>
    <n v="64.634146341463421"/>
    <x v="1"/>
    <x v="6"/>
  </r>
  <r>
    <n v="3824"/>
    <s v="Count Your Blessings - A Verbatim Performance"/>
    <s v="the hardy presents a collaboration between Robbie Curran and Abram Rooney. Kemble House, 9th-14th August, every night at 8pm."/>
    <x v="49"/>
    <n v="270"/>
    <x v="0"/>
    <x v="1"/>
    <s v="GBP"/>
    <n v="1470058860"/>
    <x v="3824"/>
    <b v="0"/>
    <n v="7"/>
    <b v="1"/>
    <s v="theater/plays"/>
    <n v="1.08"/>
    <n v="38.571428571428569"/>
    <x v="1"/>
    <x v="6"/>
  </r>
  <r>
    <n v="3825"/>
    <s v="Help keep girls in school in Burkina Faso"/>
    <s v="A girl in Burkina Faso is more likely to marry than finish high school. Public theatre can promote the need for girls to stay in school"/>
    <x v="10"/>
    <n v="5271"/>
    <x v="0"/>
    <x v="0"/>
    <s v="USD"/>
    <n v="1434505214"/>
    <x v="3825"/>
    <b v="0"/>
    <n v="49"/>
    <b v="1"/>
    <s v="theater/plays"/>
    <n v="1.0542"/>
    <n v="107.57142857142857"/>
    <x v="1"/>
    <x v="6"/>
  </r>
  <r>
    <n v="3826"/>
    <s v="DAY OF THE DOG by Blue Sparrow Theatre Company"/>
    <s v="This is the story about the Westons. One family who live with mental illness on a daily basis."/>
    <x v="20"/>
    <n v="715"/>
    <x v="0"/>
    <x v="1"/>
    <s v="GBP"/>
    <n v="1430993394"/>
    <x v="3826"/>
    <b v="0"/>
    <n v="26"/>
    <b v="1"/>
    <s v="theater/plays"/>
    <n v="1.1916666666666667"/>
    <n v="27.5"/>
    <x v="1"/>
    <x v="6"/>
  </r>
  <r>
    <n v="3827"/>
    <s v="BROKEN BISCUITS EDINBURGH"/>
    <s v="IAM TRYING TO TAKE MY DEBUT PLAY BROKEN BISCUITS TO EDINGBURGH FESTIVAL 2015 AND REALLY NEED SOME FUNDING TO HELP ME ACHIEVE THIS GOAL"/>
    <x v="9"/>
    <n v="4580"/>
    <x v="0"/>
    <x v="1"/>
    <s v="GBP"/>
    <n v="1427414400"/>
    <x v="3827"/>
    <b v="0"/>
    <n v="65"/>
    <b v="1"/>
    <s v="theater/plays"/>
    <n v="1.5266666666666666"/>
    <n v="70.461538461538467"/>
    <x v="1"/>
    <x v="6"/>
  </r>
  <r>
    <n v="3828"/>
    <s v="A Few Brave Men: The Chosen Few"/>
    <s v="In 1942 three black and one Puerto Rican jazz musicians from Harlem join the segregated US Marines. We see &quot;Love In Time of War&quot;"/>
    <x v="10"/>
    <n v="5000"/>
    <x v="0"/>
    <x v="0"/>
    <s v="USD"/>
    <n v="1420033187"/>
    <x v="3828"/>
    <b v="0"/>
    <n v="28"/>
    <b v="1"/>
    <s v="theater/plays"/>
    <n v="1"/>
    <n v="178.57142857142858"/>
    <x v="1"/>
    <x v="6"/>
  </r>
  <r>
    <n v="3829"/>
    <s v="Returning Home."/>
    <s v="A play that illustrates the symptoms of PTSD, shows its effect on families, and demonstrates some of the difficulties of treating it."/>
    <x v="2"/>
    <n v="501"/>
    <x v="0"/>
    <x v="0"/>
    <s v="USD"/>
    <n v="1472676371"/>
    <x v="3829"/>
    <b v="0"/>
    <n v="8"/>
    <b v="1"/>
    <s v="theater/plays"/>
    <n v="1.002"/>
    <n v="62.625"/>
    <x v="1"/>
    <x v="6"/>
  </r>
  <r>
    <n v="3830"/>
    <s v="Run Away"/>
    <s v="The Aeon Theatre company is producing another original play by Parker Hale at the Manhattan Reportory Theatre"/>
    <x v="213"/>
    <n v="225"/>
    <x v="0"/>
    <x v="0"/>
    <s v="USD"/>
    <n v="1464371211"/>
    <x v="3830"/>
    <b v="0"/>
    <n v="3"/>
    <b v="1"/>
    <s v="theater/plays"/>
    <n v="2.25"/>
    <n v="75"/>
    <x v="1"/>
    <x v="6"/>
  </r>
  <r>
    <n v="3831"/>
    <s v="Adopt a School for Shared Shakes Artists in the Schools"/>
    <s v="Help Shared Shakes to adopt Murphey Academy, a Title I elementary school in Greensboro for a full day of performances and workshops."/>
    <x v="2"/>
    <n v="530.11"/>
    <x v="0"/>
    <x v="0"/>
    <s v="USD"/>
    <n v="141522254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x v="38"/>
    <n v="1256"/>
    <x v="0"/>
    <x v="0"/>
    <s v="USD"/>
    <n v="145593633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x v="38"/>
    <n v="1400"/>
    <x v="0"/>
    <x v="5"/>
    <s v="CAD"/>
    <n v="1417460940"/>
    <x v="3833"/>
    <b v="0"/>
    <n v="20"/>
    <b v="1"/>
    <s v="theater/plays"/>
    <n v="1.1666666666666667"/>
    <n v="70"/>
    <x v="1"/>
    <x v="6"/>
  </r>
  <r>
    <n v="3834"/>
    <s v="Better to Have Loved...?"/>
    <s v="About the impact of addiction on relationships; my play hopes to inspire &amp; support those affected to connect with their own creativity"/>
    <x v="9"/>
    <n v="3271"/>
    <x v="0"/>
    <x v="1"/>
    <s v="GBP"/>
    <n v="1434624067"/>
    <x v="3834"/>
    <b v="0"/>
    <n v="57"/>
    <b v="1"/>
    <s v="theater/plays"/>
    <n v="1.0903333333333334"/>
    <n v="57.385964912280699"/>
    <x v="1"/>
    <x v="6"/>
  </r>
  <r>
    <n v="3835"/>
    <s v="Support new theatre piece IT DOESN'T MATTER"/>
    <s v="IT DOESN'T MATTER is a new comedic piece of political theatre written by three enthusiastic students. Help us produce it at LIPA!"/>
    <x v="48"/>
    <n v="320"/>
    <x v="0"/>
    <x v="1"/>
    <s v="GBP"/>
    <n v="1461278208"/>
    <x v="3835"/>
    <b v="0"/>
    <n v="8"/>
    <b v="1"/>
    <s v="theater/plays"/>
    <n v="1.6"/>
    <n v="40"/>
    <x v="1"/>
    <x v="6"/>
  </r>
  <r>
    <n v="3836"/>
    <s v="Home (The Place Where My Stuff Resides)"/>
    <s v="&quot;The surveyor said the foundation was shaky&quot;. A woman finds what it means to rebuild her marriage."/>
    <x v="134"/>
    <n v="900"/>
    <x v="0"/>
    <x v="0"/>
    <s v="USD"/>
    <n v="1470197340"/>
    <x v="3836"/>
    <b v="0"/>
    <n v="14"/>
    <b v="1"/>
    <s v="theater/plays"/>
    <n v="1.125"/>
    <n v="64.285714285714292"/>
    <x v="1"/>
    <x v="6"/>
  </r>
  <r>
    <n v="3837"/>
    <s v="Farcical Elements Presents Boeing-Boeing"/>
    <s v="A high-flying French farce with the thrust of a well-tuned jet engine"/>
    <x v="13"/>
    <n v="2042"/>
    <x v="0"/>
    <x v="1"/>
    <s v="GBP"/>
    <n v="1435947758"/>
    <x v="3837"/>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x v="57"/>
    <n v="100824"/>
    <x v="0"/>
    <x v="11"/>
    <s v="SEK"/>
    <n v="1432314209"/>
    <x v="3838"/>
    <b v="0"/>
    <n v="100"/>
    <b v="1"/>
    <s v="theater/plays"/>
    <n v="1.00824"/>
    <n v="1008.24"/>
    <x v="1"/>
    <x v="6"/>
  </r>
  <r>
    <n v="3839"/>
    <s v="El Campanario: A place to &quot;rest&quot; in times of war..."/>
    <s v="A futuristic and absurd style play, produced by Colectivo El Pozo, where the characters make a crucial decision. Written by R Dorantes."/>
    <x v="13"/>
    <n v="2025"/>
    <x v="0"/>
    <x v="0"/>
    <s v="USD"/>
    <n v="1438226724"/>
    <x v="3839"/>
    <b v="0"/>
    <n v="32"/>
    <b v="1"/>
    <s v="theater/plays"/>
    <n v="1.0125"/>
    <n v="63.28125"/>
    <x v="1"/>
    <x v="6"/>
  </r>
  <r>
    <n v="3840"/>
    <s v="Tonight I'll be April"/>
    <s v="A gritty play looking at a modern day relationship, highlighting issues of mental health and abuse suffered by men."/>
    <x v="332"/>
    <n v="65"/>
    <x v="0"/>
    <x v="1"/>
    <s v="GBP"/>
    <n v="1459180229"/>
    <x v="3840"/>
    <b v="0"/>
    <n v="3"/>
    <b v="1"/>
    <s v="theater/plays"/>
    <n v="65"/>
    <n v="21.666666666666668"/>
    <x v="1"/>
    <x v="6"/>
  </r>
  <r>
    <n v="3841"/>
    <s v="&quot;If They Come Back&quot;"/>
    <s v="A play by award winning writer Eric Monte. _x000a_&quot;If they come back&quot; follows the lives of two teenage boys during the civil rights movement."/>
    <x v="3"/>
    <n v="872"/>
    <x v="2"/>
    <x v="0"/>
    <s v="USD"/>
    <n v="1405882287"/>
    <x v="3841"/>
    <b v="1"/>
    <n v="34"/>
    <b v="0"/>
    <s v="theater/plays"/>
    <n v="8.72E-2"/>
    <n v="25.647058823529413"/>
    <x v="1"/>
    <x v="6"/>
  </r>
  <r>
    <n v="3842"/>
    <s v="Shakespeare's The Tempest: In-The-Round"/>
    <s v="Follow the sell-out Tree Folk Theatre, as we lead you through The Tempest with masks, puppetry and live music! 15th July - 3rd August"/>
    <x v="10"/>
    <n v="1097"/>
    <x v="2"/>
    <x v="1"/>
    <s v="GBP"/>
    <n v="1399809052"/>
    <x v="3842"/>
    <b v="1"/>
    <n v="23"/>
    <b v="0"/>
    <s v="theater/plays"/>
    <n v="0.21940000000000001"/>
    <n v="47.695652173913047"/>
    <x v="1"/>
    <x v="6"/>
  </r>
  <r>
    <n v="3843"/>
    <s v="Vengeance Can Wait"/>
    <s v="Vengeance Can Wait navigates Japanese sub-culture as it charts a dark, twisted and touching, â€œdifferentâ€ kind of love story."/>
    <x v="10"/>
    <n v="1065"/>
    <x v="2"/>
    <x v="0"/>
    <s v="USD"/>
    <n v="1401587064"/>
    <x v="3843"/>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x v="336"/>
    <n v="4066"/>
    <x v="2"/>
    <x v="0"/>
    <s v="USD"/>
    <n v="1401778740"/>
    <x v="3844"/>
    <b v="1"/>
    <n v="50"/>
    <b v="0"/>
    <s v="theater/plays"/>
    <n v="0.41489795918367345"/>
    <n v="81.319999999999993"/>
    <x v="1"/>
    <x v="6"/>
  </r>
  <r>
    <n v="3845"/>
    <s v="Marilyn Madness &amp; Me"/>
    <s v="He met Marilyn. He became obsessed with Norma Jean. That changed everything._x000a__x000a_                                A play by Frank Furino"/>
    <x v="79"/>
    <n v="842"/>
    <x v="2"/>
    <x v="0"/>
    <s v="USD"/>
    <n v="1443711774"/>
    <x v="3845"/>
    <b v="1"/>
    <n v="12"/>
    <b v="0"/>
    <s v="theater/plays"/>
    <n v="2.1049999999999999E-2"/>
    <n v="70.166666666666671"/>
    <x v="1"/>
    <x v="6"/>
  </r>
  <r>
    <n v="3846"/>
    <s v="My Insane Shakespeare"/>
    <s v="My Insane Shakespeare. An original play by Arthur Elbakyan premiering October 13th at United Solo, New York City."/>
    <x v="39"/>
    <n v="189"/>
    <x v="2"/>
    <x v="0"/>
    <s v="USD"/>
    <n v="1412405940"/>
    <x v="3846"/>
    <b v="1"/>
    <n v="8"/>
    <b v="0"/>
    <s v="theater/plays"/>
    <n v="2.7E-2"/>
    <n v="23.625"/>
    <x v="1"/>
    <x v="6"/>
  </r>
  <r>
    <n v="3847"/>
    <s v="Madame X"/>
    <s v="The production of the original play &quot;Madame X&quot; by Amanda Davison. Inspired by the painting by John Singer Sargent."/>
    <x v="124"/>
    <n v="1697"/>
    <x v="2"/>
    <x v="0"/>
    <s v="USD"/>
    <n v="1437283391"/>
    <x v="3847"/>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x v="93"/>
    <n v="2129"/>
    <x v="2"/>
    <x v="0"/>
    <s v="USD"/>
    <n v="1445196989"/>
    <x v="3848"/>
    <b v="1"/>
    <n v="43"/>
    <b v="0"/>
    <s v="theater/plays"/>
    <n v="0.16376923076923078"/>
    <n v="49.511627906976742"/>
    <x v="1"/>
    <x v="6"/>
  </r>
  <r>
    <n v="3849"/>
    <s v="Auf geht's beim Schichtl"/>
    <s v="Bayerische KomÃ¶die im Schaustellermillieu vor historischem Hintergrund des Oktoberfestes von Winfried Frey. UrauffÃ¼hrung September 2015"/>
    <x v="11"/>
    <n v="2113"/>
    <x v="2"/>
    <x v="12"/>
    <s v="EUR"/>
    <n v="1434047084"/>
    <x v="3849"/>
    <b v="1"/>
    <n v="28"/>
    <b v="0"/>
    <s v="theater/plays"/>
    <n v="7.0433333333333334E-2"/>
    <n v="75.464285714285708"/>
    <x v="1"/>
    <x v="6"/>
  </r>
  <r>
    <n v="3850"/>
    <s v="The Vagina Monologues 2015"/>
    <s v="V-Day is a global activist movement to end violence against women and girls."/>
    <x v="28"/>
    <n v="38"/>
    <x v="2"/>
    <x v="0"/>
    <s v="USD"/>
    <n v="1420081143"/>
    <x v="3850"/>
    <b v="1"/>
    <n v="4"/>
    <b v="0"/>
    <s v="theater/plays"/>
    <n v="3.7999999999999999E-2"/>
    <n v="9.5"/>
    <x v="1"/>
    <x v="6"/>
  </r>
  <r>
    <n v="3851"/>
    <s v="Waving Goodbye"/>
    <s v="A play about the horrible choices we have to make every day. Should we take a risk, or take the road most travelled?"/>
    <x v="30"/>
    <n v="852"/>
    <x v="2"/>
    <x v="1"/>
    <s v="GBP"/>
    <n v="1437129179"/>
    <x v="3851"/>
    <b v="1"/>
    <n v="24"/>
    <b v="0"/>
    <s v="theater/plays"/>
    <n v="0.34079999999999999"/>
    <n v="35.5"/>
    <x v="1"/>
    <x v="6"/>
  </r>
  <r>
    <n v="3852"/>
    <s v="Rob Base Presents Unequally Yoked The Stage Play"/>
    <s v="Writer/Director Lynette J. Blackwell presents the hilarious entangled love story of when evil and good attempt to coexist."/>
    <x v="3"/>
    <n v="20"/>
    <x v="2"/>
    <x v="0"/>
    <s v="USD"/>
    <n v="1427427276"/>
    <x v="3852"/>
    <b v="0"/>
    <n v="2"/>
    <b v="0"/>
    <s v="theater/plays"/>
    <n v="2E-3"/>
    <n v="10"/>
    <x v="1"/>
    <x v="6"/>
  </r>
  <r>
    <n v="3853"/>
    <s v="The Original Laughter Therapist"/>
    <s v="A dose of One-woman &quot;Dramedy&quot; to cure those daily blues is just what the doctor ordered!"/>
    <x v="57"/>
    <n v="26"/>
    <x v="2"/>
    <x v="0"/>
    <s v="USD"/>
    <n v="1409602178"/>
    <x v="3853"/>
    <b v="0"/>
    <n v="2"/>
    <b v="0"/>
    <s v="theater/plays"/>
    <n v="2.5999999999999998E-4"/>
    <n v="13"/>
    <x v="1"/>
    <x v="6"/>
  </r>
  <r>
    <n v="3854"/>
    <s v="The Case Of Soghomon Tehlirian"/>
    <s v="A play dedicated to the 100th anniversary of the Armenian Genocide."/>
    <x v="34"/>
    <n v="1788"/>
    <x v="2"/>
    <x v="0"/>
    <s v="USD"/>
    <n v="1431206058"/>
    <x v="3854"/>
    <b v="0"/>
    <n v="20"/>
    <b v="0"/>
    <s v="theater/plays"/>
    <n v="0.16254545454545455"/>
    <n v="89.4"/>
    <x v="1"/>
    <x v="6"/>
  </r>
  <r>
    <n v="3855"/>
    <s v="The Happy Family and Devoted Dreams new theater plays NYC"/>
    <s v="TWO NEW DARK COMEDIES OPENING IN NYC THIS APRIL AND MAY BY CHRISTOPHER B. LATRO _x000a_ABOUT FAMILY, AMBITION, LOVE AND GREED"/>
    <x v="28"/>
    <n v="25"/>
    <x v="2"/>
    <x v="0"/>
    <s v="USD"/>
    <n v="1427408271"/>
    <x v="3855"/>
    <b v="0"/>
    <n v="1"/>
    <b v="0"/>
    <s v="theater/plays"/>
    <n v="2.5000000000000001E-2"/>
    <n v="25"/>
    <x v="1"/>
    <x v="6"/>
  </r>
  <r>
    <n v="3856"/>
    <s v="&quot;Trouble at the Gate&quot; play"/>
    <s v="Thought-provoking drama about one who gets so caught up in churchwork, loses the true meaning of serving God, &amp; has TROUBLE AT THE GATE"/>
    <x v="10"/>
    <n v="1"/>
    <x v="2"/>
    <x v="0"/>
    <s v="USD"/>
    <n v="1425833403"/>
    <x v="3856"/>
    <b v="0"/>
    <n v="1"/>
    <b v="0"/>
    <s v="theater/plays"/>
    <n v="2.0000000000000001E-4"/>
    <n v="1"/>
    <x v="1"/>
    <x v="6"/>
  </r>
  <r>
    <n v="3857"/>
    <s v="I support Molding Heartz"/>
    <s v="The Ultimate Screenwriting Conference_x000a_is the experience showing screenwriters how to write and sell a screenplay in hollywood!"/>
    <x v="10"/>
    <n v="260"/>
    <x v="2"/>
    <x v="0"/>
    <s v="USD"/>
    <n v="1406913120"/>
    <x v="3857"/>
    <b v="0"/>
    <n v="4"/>
    <b v="0"/>
    <s v="theater/plays"/>
    <n v="5.1999999999999998E-2"/>
    <n v="65"/>
    <x v="1"/>
    <x v="6"/>
  </r>
  <r>
    <n v="3858"/>
    <s v="Hamlet by CattyWhamPuss (with non-traditional casting)"/>
    <s v="With non-gender specific casting, CattyWhamPuss Theatre dismiss traditional casting biases in this, their ambitious first venture."/>
    <x v="2"/>
    <n v="10"/>
    <x v="2"/>
    <x v="1"/>
    <s v="GBP"/>
    <n v="1432328400"/>
    <x v="3858"/>
    <b v="0"/>
    <n v="1"/>
    <b v="0"/>
    <s v="theater/plays"/>
    <n v="0.02"/>
    <n v="10"/>
    <x v="1"/>
    <x v="6"/>
  </r>
  <r>
    <n v="3859"/>
    <s v="What Dreams Were Made Of"/>
    <s v="This is a play that will have each and everyone that sees it thinking about the dreams they had growing up. It's a dramady"/>
    <x v="30"/>
    <n v="1"/>
    <x v="2"/>
    <x v="0"/>
    <s v="USD"/>
    <n v="1403730000"/>
    <x v="3859"/>
    <b v="0"/>
    <n v="1"/>
    <b v="0"/>
    <s v="theater/plays"/>
    <n v="4.0000000000000002E-4"/>
    <n v="1"/>
    <x v="1"/>
    <x v="6"/>
  </r>
  <r>
    <n v="3860"/>
    <s v="Tennessee Williams' ONE ARM @ Minnesota Fringe"/>
    <s v="The unproduced screenplay by Tennessee Williams is given life for the first time on a Twin Cities stage by an ensemble of local actors."/>
    <x v="12"/>
    <n v="1060"/>
    <x v="2"/>
    <x v="0"/>
    <s v="USD"/>
    <n v="1407858710"/>
    <x v="3860"/>
    <b v="0"/>
    <n v="13"/>
    <b v="0"/>
    <s v="theater/plays"/>
    <n v="0.17666666666666667"/>
    <n v="81.538461538461533"/>
    <x v="1"/>
    <x v="6"/>
  </r>
  <r>
    <n v="3861"/>
    <s v="READY OR NOT HERE I COME"/>
    <s v="THE COMING OF THE LORD!"/>
    <x v="13"/>
    <n v="100"/>
    <x v="2"/>
    <x v="0"/>
    <s v="USD"/>
    <n v="1415828820"/>
    <x v="3861"/>
    <b v="0"/>
    <n v="1"/>
    <b v="0"/>
    <s v="theater/plays"/>
    <n v="0.05"/>
    <n v="100"/>
    <x v="1"/>
    <x v="6"/>
  </r>
  <r>
    <n v="3862"/>
    <s v="The Container Play"/>
    <s v="The hit immersive theatre experience of England comes to Corpus Christi!"/>
    <x v="51"/>
    <n v="1"/>
    <x v="2"/>
    <x v="0"/>
    <s v="USD"/>
    <n v="1473699540"/>
    <x v="3862"/>
    <b v="0"/>
    <n v="1"/>
    <b v="0"/>
    <s v="theater/plays"/>
    <n v="1.3333333333333334E-4"/>
    <n v="1"/>
    <x v="1"/>
    <x v="6"/>
  </r>
  <r>
    <n v="3863"/>
    <s v="Umma Yemaya"/>
    <s v="Umma Yemaya is  a play that examines the challenges of unconventional love. The Lady  and the Artist create their own world for love."/>
    <x v="12"/>
    <n v="0"/>
    <x v="2"/>
    <x v="0"/>
    <s v="USD"/>
    <n v="1446739905"/>
    <x v="3863"/>
    <b v="0"/>
    <n v="0"/>
    <b v="0"/>
    <s v="theater/plays"/>
    <n v="0"/>
    <e v="#DIV/0!"/>
    <x v="1"/>
    <x v="6"/>
  </r>
  <r>
    <n v="3864"/>
    <s v="Grammar Land Performances"/>
    <s v="I want to create a theatrical performance of the book Grammar Land and present it at schools to help children learn proper grammar."/>
    <x v="10"/>
    <n v="60"/>
    <x v="2"/>
    <x v="0"/>
    <s v="USD"/>
    <n v="1447799054"/>
    <x v="3864"/>
    <b v="0"/>
    <n v="3"/>
    <b v="0"/>
    <s v="theater/plays"/>
    <n v="1.2E-2"/>
    <n v="20"/>
    <x v="1"/>
    <x v="6"/>
  </r>
  <r>
    <n v="3865"/>
    <s v="Fellatia's-Fantastic-Fun-Time-Show"/>
    <s v="Sissy Entertainment delivers a delicious cabaret that blends comedic monologue, song, and traditional sketch comedy."/>
    <x v="425"/>
    <n v="650"/>
    <x v="2"/>
    <x v="5"/>
    <s v="CAD"/>
    <n v="1409376600"/>
    <x v="3865"/>
    <b v="0"/>
    <n v="14"/>
    <b v="0"/>
    <s v="theater/plays"/>
    <n v="0.26937422295897223"/>
    <n v="46.428571428571431"/>
    <x v="1"/>
    <x v="6"/>
  </r>
  <r>
    <n v="3866"/>
    <s v="a feminine ending, brought to you by the East End Theatre Co"/>
    <s v="A funny, moving, witty piece about a girl, her oboe, and her dreams."/>
    <x v="13"/>
    <n v="11"/>
    <x v="2"/>
    <x v="0"/>
    <s v="USD"/>
    <n v="1458703740"/>
    <x v="3866"/>
    <b v="0"/>
    <n v="2"/>
    <b v="0"/>
    <s v="theater/plays"/>
    <n v="5.4999999999999997E-3"/>
    <n v="5.5"/>
    <x v="1"/>
    <x v="6"/>
  </r>
  <r>
    <n v="3867"/>
    <s v="RUSSIAN PLAY &quot;HOW TO BE BRAVE&quot;"/>
    <s v="What do you know about Russian Culture? Our project helps the American children to find out about Russian literature."/>
    <x v="13"/>
    <n v="251"/>
    <x v="2"/>
    <x v="0"/>
    <s v="USD"/>
    <n v="1466278339"/>
    <x v="3867"/>
    <b v="0"/>
    <n v="5"/>
    <b v="0"/>
    <s v="theater/plays"/>
    <n v="0.1255"/>
    <n v="50.2"/>
    <x v="1"/>
    <x v="6"/>
  </r>
  <r>
    <n v="3868"/>
    <s v="1000 words (Canceled)"/>
    <s v="New collection of music by Scott Evan Davis!"/>
    <x v="10"/>
    <n v="10"/>
    <x v="1"/>
    <x v="1"/>
    <s v="GBP"/>
    <n v="1410191405"/>
    <x v="3868"/>
    <b v="0"/>
    <n v="1"/>
    <b v="0"/>
    <s v="theater/musical"/>
    <n v="2E-3"/>
    <n v="10"/>
    <x v="1"/>
    <x v="40"/>
  </r>
  <r>
    <n v="3869"/>
    <s v="The Masturbation Musical (Canceled)"/>
    <s v="A Musical about 3 women who pursue their Pleasure and end up finding themselves."/>
    <x v="426"/>
    <n v="452"/>
    <x v="1"/>
    <x v="0"/>
    <s v="USD"/>
    <n v="1426302660"/>
    <x v="3869"/>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x v="3"/>
    <n v="1500"/>
    <x v="1"/>
    <x v="0"/>
    <s v="USD"/>
    <n v="1404360478"/>
    <x v="3870"/>
    <b v="0"/>
    <n v="10"/>
    <b v="0"/>
    <s v="theater/musical"/>
    <n v="0.15"/>
    <n v="150"/>
    <x v="1"/>
    <x v="40"/>
  </r>
  <r>
    <n v="3871"/>
    <s v="Pocket Monsters: A Musical Parody (Canceled)"/>
    <s v="Our musical is finally ready to come to life, and we're raising funds to help make that happen!"/>
    <x v="15"/>
    <n v="40"/>
    <x v="1"/>
    <x v="0"/>
    <s v="USD"/>
    <n v="1490809450"/>
    <x v="3871"/>
    <b v="0"/>
    <n v="3"/>
    <b v="0"/>
    <s v="theater/musical"/>
    <n v="2.6666666666666668E-2"/>
    <n v="13.333333333333334"/>
    <x v="1"/>
    <x v="40"/>
  </r>
  <r>
    <n v="3872"/>
    <s v="Shining Star Players (Canceled)"/>
    <s v="We are a brand new theatrical teen production company, and we need enough money to put on our first musical production."/>
    <x v="36"/>
    <n v="0"/>
    <x v="1"/>
    <x v="0"/>
    <s v="USD"/>
    <n v="1439522996"/>
    <x v="3872"/>
    <b v="0"/>
    <n v="0"/>
    <b v="0"/>
    <s v="theater/musical"/>
    <n v="0"/>
    <e v="#DIV/0!"/>
    <x v="1"/>
    <x v="40"/>
  </r>
  <r>
    <n v="3873"/>
    <s v="Dream Big, Work Hard Character Development Show Tour"/>
    <s v="Looking for $250 sponsors to help us provide in-house field trips to schools focusing on character development shows for children K-3."/>
    <x v="62"/>
    <n v="0"/>
    <x v="1"/>
    <x v="0"/>
    <s v="USD"/>
    <n v="1444322535"/>
    <x v="3873"/>
    <b v="0"/>
    <n v="0"/>
    <b v="0"/>
    <s v="theater/musical"/>
    <n v="0"/>
    <e v="#DIV/0!"/>
    <x v="1"/>
    <x v="40"/>
  </r>
  <r>
    <n v="3874"/>
    <s v="HEAL event - Selfless Acts of Love - Musical Extravaganza"/>
    <s v="An exploration of arts, dance, music and theater bought to you by a talented team of performing arts enthusiasts - a FUNdraising event"/>
    <x v="420"/>
    <n v="0"/>
    <x v="1"/>
    <x v="4"/>
    <s v="NZD"/>
    <n v="1422061200"/>
    <x v="3874"/>
    <b v="0"/>
    <n v="0"/>
    <b v="0"/>
    <s v="theater/musical"/>
    <n v="0"/>
    <e v="#DIV/0!"/>
    <x v="1"/>
    <x v="40"/>
  </r>
  <r>
    <n v="3875"/>
    <s v="&quot;Sweeney Todd&quot; - NÃ¸rrebro Musicalteater (Canceled)"/>
    <s v="Det nystartede vÃ¦kstlagsteater NÃ¸rrebro Musicalteater's hÃ¥rrejsende opsÃ¦tning af horror-musicalen &quot;Sweeney Todd&quot;!"/>
    <x v="11"/>
    <n v="0"/>
    <x v="1"/>
    <x v="8"/>
    <s v="DKK"/>
    <n v="1472896800"/>
    <x v="3875"/>
    <b v="0"/>
    <n v="0"/>
    <b v="0"/>
    <s v="theater/musical"/>
    <n v="0"/>
    <e v="#DIV/0!"/>
    <x v="1"/>
    <x v="40"/>
  </r>
  <r>
    <n v="3876"/>
    <s v="Drinking with Angelika - Marlowe Studio Canterbury May 2016"/>
    <s v="Hopefully a successful Campaign will bring this original musical back to the stage for performances on 26th, 27th and 28th May 2016."/>
    <x v="195"/>
    <n v="2059"/>
    <x v="1"/>
    <x v="1"/>
    <s v="GBP"/>
    <n v="1454425128"/>
    <x v="3876"/>
    <b v="0"/>
    <n v="46"/>
    <b v="0"/>
    <s v="theater/musical"/>
    <n v="0.52794871794871789"/>
    <n v="44.760869565217391"/>
    <x v="1"/>
    <x v="40"/>
  </r>
  <r>
    <n v="3877"/>
    <s v="Does NY Heart Me? The Musical (Canceled)"/>
    <s v="Help us record the concept album and stage grand concerts with a fantastic cast and orchestra. Get your tickets, music and more!"/>
    <x v="31"/>
    <n v="1241"/>
    <x v="1"/>
    <x v="0"/>
    <s v="USD"/>
    <n v="1481213752"/>
    <x v="3877"/>
    <b v="0"/>
    <n v="14"/>
    <b v="0"/>
    <s v="theater/musical"/>
    <n v="4.9639999999999997E-2"/>
    <n v="88.642857142857139"/>
    <x v="1"/>
    <x v="40"/>
  </r>
  <r>
    <n v="3878"/>
    <s v="Boys In The Arts Scholarship Program (Canceled)"/>
    <s v="Encouraging young males to engage in vocational development in the art of musical theater and related dance classes."/>
    <x v="102"/>
    <n v="10"/>
    <x v="1"/>
    <x v="0"/>
    <s v="USD"/>
    <n v="1435636740"/>
    <x v="3878"/>
    <b v="0"/>
    <n v="1"/>
    <b v="0"/>
    <s v="theater/musical"/>
    <n v="5.5555555555555556E-4"/>
    <n v="10"/>
    <x v="1"/>
    <x v="40"/>
  </r>
  <r>
    <n v="3879"/>
    <s v="Theatre 'Portable' Royal (Canceled)"/>
    <s v="Theatre â€˜Portableâ€™ Royal is a portable, fully working, 40 seater theatre which will tour the UK and beyond!"/>
    <x v="36"/>
    <n v="0"/>
    <x v="1"/>
    <x v="1"/>
    <s v="GBP"/>
    <n v="1422218396"/>
    <x v="3879"/>
    <b v="0"/>
    <n v="0"/>
    <b v="0"/>
    <s v="theater/musical"/>
    <n v="0"/>
    <e v="#DIV/0!"/>
    <x v="1"/>
    <x v="40"/>
  </r>
  <r>
    <n v="3880"/>
    <s v="Thoroughly Modern Millie (Canceled)"/>
    <s v="With Russell Grant as Mrs Meers, this classic musical taps into London's Theatro Technis 1-25 October 2014 for its UK fringe premiere!"/>
    <x v="51"/>
    <n v="980"/>
    <x v="1"/>
    <x v="1"/>
    <s v="GBP"/>
    <n v="1406761200"/>
    <x v="3880"/>
    <b v="0"/>
    <n v="17"/>
    <b v="0"/>
    <s v="theater/musical"/>
    <n v="0.13066666666666665"/>
    <n v="57.647058823529413"/>
    <x v="1"/>
    <x v="40"/>
  </r>
  <r>
    <n v="3881"/>
    <s v="My Real Mother's Name is... (Canceled)"/>
    <s v="A musical journey coming to the Blue Venue at the 2017 Orlando Fringe Festival!"/>
    <x v="2"/>
    <n v="25"/>
    <x v="1"/>
    <x v="0"/>
    <s v="USD"/>
    <n v="1487550399"/>
    <x v="3881"/>
    <b v="0"/>
    <n v="1"/>
    <b v="0"/>
    <s v="theater/musical"/>
    <n v="0.05"/>
    <n v="25"/>
    <x v="1"/>
    <x v="40"/>
  </r>
  <r>
    <n v="3882"/>
    <s v="Mephistopheles by R. Garth &amp; The S.O.L. (Canceled)"/>
    <s v="A musical vision of the Faust tale... how he signed his soul to the devil Mephistopheles to find Lori, the love of his life."/>
    <x v="11"/>
    <n v="0"/>
    <x v="1"/>
    <x v="2"/>
    <s v="AUD"/>
    <n v="1454281380"/>
    <x v="3882"/>
    <b v="0"/>
    <n v="0"/>
    <b v="0"/>
    <s v="theater/musical"/>
    <n v="0"/>
    <e v="#DIV/0!"/>
    <x v="1"/>
    <x v="40"/>
  </r>
  <r>
    <n v="3883"/>
    <s v="CAGED - A New Musical (Canceled)"/>
    <s v="CAGED - A New Musical is the story of One Passion, One Voice, One Dream. - One man's quest to become the woman he always wanted to be."/>
    <x v="36"/>
    <n v="0"/>
    <x v="1"/>
    <x v="1"/>
    <s v="GBP"/>
    <n v="1409668069"/>
    <x v="3883"/>
    <b v="0"/>
    <n v="0"/>
    <b v="0"/>
    <s v="theater/musical"/>
    <n v="0"/>
    <e v="#DIV/0!"/>
    <x v="1"/>
    <x v="40"/>
  </r>
  <r>
    <n v="3884"/>
    <s v="Alive Portrait Of Christ in Pembroke Township, IL (Canceled)"/>
    <s v="The Group M3 is striving to give one of the poorest towns in the country hope again this Easter Holiday."/>
    <x v="3"/>
    <n v="0"/>
    <x v="1"/>
    <x v="0"/>
    <s v="USD"/>
    <n v="1427479192"/>
    <x v="3884"/>
    <b v="0"/>
    <n v="0"/>
    <b v="0"/>
    <s v="theater/musical"/>
    <n v="0"/>
    <e v="#DIV/0!"/>
    <x v="1"/>
    <x v="40"/>
  </r>
  <r>
    <n v="3885"/>
    <s v="THE SESSIONS - The Beatles at Abbey Road Studios (Canceled)"/>
    <s v="A LIVE musical spectacular theatrical experience of The Beatles recording sessions at Abbey Road Studios."/>
    <x v="427"/>
    <n v="0"/>
    <x v="1"/>
    <x v="0"/>
    <s v="USD"/>
    <n v="1462834191"/>
    <x v="3885"/>
    <b v="0"/>
    <n v="0"/>
    <b v="0"/>
    <s v="theater/musical"/>
    <n v="0"/>
    <e v="#DIV/0!"/>
    <x v="1"/>
    <x v="40"/>
  </r>
  <r>
    <n v="3886"/>
    <s v="a (Canceled)"/>
    <n v="1"/>
    <x v="3"/>
    <n v="0"/>
    <x v="1"/>
    <x v="2"/>
    <s v="AUD"/>
    <n v="1418275702"/>
    <x v="3886"/>
    <b v="0"/>
    <n v="0"/>
    <b v="0"/>
    <s v="theater/musical"/>
    <n v="0"/>
    <e v="#DIV/0!"/>
    <x v="1"/>
    <x v="40"/>
  </r>
  <r>
    <n v="3887"/>
    <s v="SUPER!: An Original Musical (KC Fringe 2015) (Canceled)"/>
    <s v="&quot;SUPER!: An Original Musical&quot; is an original work written by Ryan Hruza. This campaign is to fund the production and pay the cast/crew!"/>
    <x v="13"/>
    <n v="35"/>
    <x v="1"/>
    <x v="0"/>
    <s v="USD"/>
    <n v="1430517600"/>
    <x v="3887"/>
    <b v="0"/>
    <n v="2"/>
    <b v="0"/>
    <s v="theater/musical"/>
    <n v="1.7500000000000002E-2"/>
    <n v="17.5"/>
    <x v="1"/>
    <x v="40"/>
  </r>
  <r>
    <n v="3888"/>
    <s v="Popinjay Productions' The Odyssey"/>
    <s v="We are devising a vibrant new adaptation of Homer's The Odyssey featuring dynamic storytelling, stunning visuals and original music."/>
    <x v="13"/>
    <n v="542"/>
    <x v="2"/>
    <x v="1"/>
    <s v="GBP"/>
    <n v="1488114358"/>
    <x v="3888"/>
    <b v="0"/>
    <n v="14"/>
    <b v="0"/>
    <s v="theater/plays"/>
    <n v="0.27100000000000002"/>
    <n v="38.714285714285715"/>
    <x v="1"/>
    <x v="6"/>
  </r>
  <r>
    <n v="3889"/>
    <s v="Sherri's Playhouse Present's A Heavenly Hand!"/>
    <s v="A romantic comedy about a girl trying to figure out what to do with her life and an angel who comes to help her."/>
    <x v="6"/>
    <n v="118"/>
    <x v="2"/>
    <x v="0"/>
    <s v="USD"/>
    <n v="1420413960"/>
    <x v="3889"/>
    <b v="0"/>
    <n v="9"/>
    <b v="0"/>
    <s v="theater/plays"/>
    <n v="1.4749999999999999E-2"/>
    <n v="13.111111111111111"/>
    <x v="1"/>
    <x v="6"/>
  </r>
  <r>
    <n v="3890"/>
    <s v="Something Wicked This Way Comes"/>
    <s v="Will Power Troupe is the only US group invited to perform in London's Shakespeare Festival. We need your help to bring the USA to UK!"/>
    <x v="36"/>
    <n v="2524"/>
    <x v="2"/>
    <x v="0"/>
    <s v="USD"/>
    <n v="1439662344"/>
    <x v="3890"/>
    <b v="0"/>
    <n v="8"/>
    <b v="0"/>
    <s v="theater/plays"/>
    <n v="0.16826666666666668"/>
    <n v="315.5"/>
    <x v="1"/>
    <x v="6"/>
  </r>
  <r>
    <n v="3891"/>
    <s v="Out of the Box: A Mime Story"/>
    <s v="A comedy about a mime who dreams of becoming a stand up comedian."/>
    <x v="134"/>
    <n v="260"/>
    <x v="2"/>
    <x v="0"/>
    <s v="USD"/>
    <n v="1427086740"/>
    <x v="3891"/>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x v="28"/>
    <n v="0"/>
    <x v="2"/>
    <x v="0"/>
    <s v="USD"/>
    <n v="1408863600"/>
    <x v="3892"/>
    <b v="0"/>
    <n v="0"/>
    <b v="0"/>
    <s v="theater/plays"/>
    <n v="0"/>
    <e v="#DIV/0!"/>
    <x v="1"/>
    <x v="6"/>
  </r>
  <r>
    <n v="3893"/>
    <s v="MY PRIVATE REVOLUTION"/>
    <s v="An inspiring story of a young girl's journey from childhood to adulthood told through monologue, dialogue, poetry and music and dance."/>
    <x v="63"/>
    <n v="10775"/>
    <x v="2"/>
    <x v="0"/>
    <s v="USD"/>
    <n v="1404194400"/>
    <x v="3893"/>
    <b v="0"/>
    <n v="84"/>
    <b v="0"/>
    <s v="theater/plays"/>
    <n v="0.2155"/>
    <n v="128.27380952380952"/>
    <x v="1"/>
    <x v="6"/>
  </r>
  <r>
    <n v="3894"/>
    <s v="MADE-UP: A Sitcom Theater Special"/>
    <s v="Ryan and Vanessa are hosting Christmas for the first time but instead of a happy celebration, they get a hilarious survival situation."/>
    <x v="36"/>
    <n v="520"/>
    <x v="2"/>
    <x v="0"/>
    <s v="USD"/>
    <n v="1481000340"/>
    <x v="3894"/>
    <b v="0"/>
    <n v="11"/>
    <b v="0"/>
    <s v="theater/plays"/>
    <n v="3.4666666666666665E-2"/>
    <n v="47.272727272727273"/>
    <x v="1"/>
    <x v="6"/>
  </r>
  <r>
    <n v="3895"/>
    <s v="Vestige"/>
    <s v="A Transgender makeup artist calls into question the loyalty of her best friend in a 1980's circus while dealing with her dying mother."/>
    <x v="28"/>
    <n v="50"/>
    <x v="2"/>
    <x v="0"/>
    <s v="USD"/>
    <n v="1425103218"/>
    <x v="3895"/>
    <b v="0"/>
    <n v="1"/>
    <b v="0"/>
    <s v="theater/plays"/>
    <n v="0.05"/>
    <n v="50"/>
    <x v="1"/>
    <x v="6"/>
  </r>
  <r>
    <n v="3896"/>
    <s v="Yorick and Company"/>
    <s v="Yorick and Co. is a comedy about a struggling theatre company whose mysterious benefactor starts haunting the show!"/>
    <x v="183"/>
    <n v="170"/>
    <x v="2"/>
    <x v="0"/>
    <s v="USD"/>
    <n v="1402979778"/>
    <x v="3896"/>
    <b v="0"/>
    <n v="4"/>
    <b v="0"/>
    <s v="theater/plays"/>
    <n v="0.10625"/>
    <n v="42.5"/>
    <x v="1"/>
    <x v="6"/>
  </r>
  <r>
    <n v="3897"/>
    <s v="Terry Pratchett's Wyrd Sisters at Paeroa Little Theatre"/>
    <s v="Help us to put on a production of Terry Pratchett's Wyrd Sisters, an ambitions show for our theatre but one I believe we can do."/>
    <x v="30"/>
    <n v="440"/>
    <x v="2"/>
    <x v="4"/>
    <s v="NZD"/>
    <n v="1420750683"/>
    <x v="3897"/>
    <b v="0"/>
    <n v="10"/>
    <b v="0"/>
    <s v="theater/plays"/>
    <n v="0.17599999999999999"/>
    <n v="44"/>
    <x v="1"/>
    <x v="6"/>
  </r>
  <r>
    <n v="3898"/>
    <s v="The Return of The Walthamstow Mysteries"/>
    <s v="'Somewhere you know, nowhere you've been' a theatrical _x000a_re-imagining of Walthamstowâ€™s past acted out beneath big skies in the marshes."/>
    <x v="30"/>
    <n v="814"/>
    <x v="2"/>
    <x v="1"/>
    <s v="GBP"/>
    <n v="1439827200"/>
    <x v="3898"/>
    <b v="0"/>
    <n v="16"/>
    <b v="0"/>
    <s v="theater/plays"/>
    <n v="0.3256"/>
    <n v="50.875"/>
    <x v="1"/>
    <x v="6"/>
  </r>
  <r>
    <n v="3899"/>
    <s v="RAIN | a theatrical production of life-changing proportions"/>
    <s v="More than just a play, RAIN is an outreach to hurting people who feel disengaged or rejected by others."/>
    <x v="3"/>
    <n v="125"/>
    <x v="2"/>
    <x v="0"/>
    <s v="USD"/>
    <n v="1407868561"/>
    <x v="3899"/>
    <b v="0"/>
    <n v="2"/>
    <b v="0"/>
    <s v="theater/plays"/>
    <n v="1.2500000000000001E-2"/>
    <n v="62.5"/>
    <x v="1"/>
    <x v="6"/>
  </r>
  <r>
    <n v="3900"/>
    <s v="HUB Theatre Group presents John Logan's RED"/>
    <s v="HUB Theatre Group collaborates with local artists to present John Logan's RED to the community."/>
    <x v="30"/>
    <n v="135"/>
    <x v="2"/>
    <x v="0"/>
    <s v="USD"/>
    <n v="1433988791"/>
    <x v="3900"/>
    <b v="0"/>
    <n v="5"/>
    <b v="0"/>
    <s v="theater/plays"/>
    <n v="5.3999999999999999E-2"/>
    <n v="27"/>
    <x v="1"/>
    <x v="6"/>
  </r>
  <r>
    <n v="3901"/>
    <s v="De Lewe: A Youth Movement(Traveling Show)"/>
    <s v="&quot;De Lewe&quot; deals with the critical issues within today's youth. It reminds us that standing together is stronger than falling apart."/>
    <x v="9"/>
    <n v="25"/>
    <x v="2"/>
    <x v="0"/>
    <s v="USD"/>
    <n v="1450554599"/>
    <x v="3901"/>
    <b v="0"/>
    <n v="1"/>
    <b v="0"/>
    <s v="theater/plays"/>
    <n v="8.3333333333333332E-3"/>
    <n v="25"/>
    <x v="1"/>
    <x v="6"/>
  </r>
  <r>
    <n v="3902"/>
    <s v="Over Here Theatre/Scotchbonnet present: Love, Sex and Apps"/>
    <s v="Love, Sex and Apps is a double bill exploring the way in which we are both connected and disconnected with those around us."/>
    <x v="9"/>
    <n v="1465"/>
    <x v="2"/>
    <x v="1"/>
    <s v="GBP"/>
    <n v="1479125642"/>
    <x v="3902"/>
    <b v="0"/>
    <n v="31"/>
    <b v="0"/>
    <s v="theater/plays"/>
    <n v="0.48833333333333334"/>
    <n v="47.258064516129032"/>
    <x v="1"/>
    <x v="6"/>
  </r>
  <r>
    <n v="3903"/>
    <s v="Know Thy Law"/>
    <s v="Based on the novel â€œKnow Thy Lawâ€, this powerful play gives the insight and understanding of the power of knowing the law of the land."/>
    <x v="15"/>
    <n v="0"/>
    <x v="2"/>
    <x v="0"/>
    <s v="USD"/>
    <n v="1439581080"/>
    <x v="3903"/>
    <b v="0"/>
    <n v="0"/>
    <b v="0"/>
    <s v="theater/plays"/>
    <n v="0"/>
    <e v="#DIV/0!"/>
    <x v="1"/>
    <x v="6"/>
  </r>
  <r>
    <n v="3904"/>
    <s v="Black America from Prophets to Pimps"/>
    <s v="A play that will cover 4000 years of black history."/>
    <x v="3"/>
    <n v="3"/>
    <x v="2"/>
    <x v="0"/>
    <s v="USD"/>
    <n v="1429074240"/>
    <x v="3904"/>
    <b v="0"/>
    <n v="2"/>
    <b v="0"/>
    <s v="theater/plays"/>
    <n v="2.9999999999999997E-4"/>
    <n v="1.5"/>
    <x v="1"/>
    <x v="6"/>
  </r>
  <r>
    <n v="3905"/>
    <s v="Antonym Theatre - &quot;STAIRCASES&quot;"/>
    <s v="&quot;STAIRCASES&quot; is a piece of collaborative new writing exploring 'L'esprit de l'escalier', or the conversations you wish you could have."/>
    <x v="15"/>
    <n v="173"/>
    <x v="2"/>
    <x v="1"/>
    <s v="GBP"/>
    <n v="1434063600"/>
    <x v="3905"/>
    <b v="0"/>
    <n v="7"/>
    <b v="0"/>
    <s v="theater/plays"/>
    <n v="0.11533333333333333"/>
    <n v="24.714285714285715"/>
    <x v="1"/>
    <x v="6"/>
  </r>
  <r>
    <n v="3906"/>
    <s v="First Draft Theatre"/>
    <s v="We will workshop, stage and develop new writing, devised work and adaptations. A joyful leap into the possibilities of an idea!"/>
    <x v="15"/>
    <n v="1010"/>
    <x v="2"/>
    <x v="1"/>
    <s v="GBP"/>
    <n v="1435325100"/>
    <x v="3906"/>
    <b v="0"/>
    <n v="16"/>
    <b v="0"/>
    <s v="theater/plays"/>
    <n v="0.67333333333333334"/>
    <n v="63.125"/>
    <x v="1"/>
    <x v="6"/>
  </r>
  <r>
    <n v="3907"/>
    <s v="Burqa&amp;Rifle: A Drama: Two Women, Two Cultues, Two Histories"/>
    <s v="Burqa&amp;Rifle dramatizes the  encounter between two women -- a vigilante and a convert to Islam."/>
    <x v="28"/>
    <n v="153"/>
    <x v="2"/>
    <x v="0"/>
    <s v="USD"/>
    <n v="1414354080"/>
    <x v="3907"/>
    <b v="0"/>
    <n v="4"/>
    <b v="0"/>
    <s v="theater/plays"/>
    <n v="0.153"/>
    <n v="38.25"/>
    <x v="1"/>
    <x v="6"/>
  </r>
  <r>
    <n v="3908"/>
    <s v="Unconscious Subconscious"/>
    <s v="Death splits apart twin brothers in a questionable car accident. They shared dreams, and now they must share trials in the unknown."/>
    <x v="47"/>
    <n v="65"/>
    <x v="2"/>
    <x v="0"/>
    <s v="USD"/>
    <n v="1406603696"/>
    <x v="3908"/>
    <b v="0"/>
    <n v="4"/>
    <b v="0"/>
    <s v="theater/plays"/>
    <n v="8.666666666666667E-2"/>
    <n v="16.25"/>
    <x v="1"/>
    <x v="6"/>
  </r>
  <r>
    <n v="3909"/>
    <s v="Woman2Woman"/>
    <s v="I am trying to put on a gospel comedy stage play that is full of laughter and life lessons as well that will change your life forever,"/>
    <x v="127"/>
    <n v="135"/>
    <x v="2"/>
    <x v="0"/>
    <s v="USD"/>
    <n v="1410424642"/>
    <x v="3909"/>
    <b v="0"/>
    <n v="4"/>
    <b v="0"/>
    <s v="theater/plays"/>
    <n v="2.2499999999999998E-3"/>
    <n v="33.75"/>
    <x v="1"/>
    <x v="6"/>
  </r>
  <r>
    <n v="3910"/>
    <s v="&quot;SHERLOCK HOLMES AND THE SCARLET AVENGER&quot;"/>
    <s v="Join Sherlock Holmes and Dr. Watson as the first adventure together is dramatized live on-stage!  The game is afoot!"/>
    <x v="12"/>
    <n v="185"/>
    <x v="2"/>
    <x v="0"/>
    <s v="USD"/>
    <n v="1441649397"/>
    <x v="3910"/>
    <b v="0"/>
    <n v="3"/>
    <b v="0"/>
    <s v="theater/plays"/>
    <n v="3.0833333333333334E-2"/>
    <n v="61.666666666666664"/>
    <x v="1"/>
    <x v="6"/>
  </r>
  <r>
    <n v="3911"/>
    <s v="Ministers of Grace"/>
    <s v="â€˜Ministers of Graceâ€™ imagines what the movie Ghostbusters would be like if written by William Shakespeare."/>
    <x v="6"/>
    <n v="2993"/>
    <x v="2"/>
    <x v="0"/>
    <s v="USD"/>
    <n v="1417033777"/>
    <x v="3911"/>
    <b v="0"/>
    <n v="36"/>
    <b v="0"/>
    <s v="theater/plays"/>
    <n v="0.37412499999999999"/>
    <n v="83.138888888888886"/>
    <x v="1"/>
    <x v="6"/>
  </r>
  <r>
    <n v="3912"/>
    <s v="JoLee Productions"/>
    <s v="Producing &amp; directing Jake's Women by Neil Simon opening July 9 and running through July 26 for Sonoma Arts Live"/>
    <x v="36"/>
    <n v="1"/>
    <x v="2"/>
    <x v="0"/>
    <s v="USD"/>
    <n v="1429936500"/>
    <x v="3912"/>
    <b v="0"/>
    <n v="1"/>
    <b v="0"/>
    <s v="theater/plays"/>
    <n v="6.666666666666667E-5"/>
    <n v="1"/>
    <x v="1"/>
    <x v="6"/>
  </r>
  <r>
    <n v="3913"/>
    <s v="The Great Gatsby at All-of-us Express Children's Theatre"/>
    <s v="â€œNo amount of fire or freshness can challenge what a man will store up in his ghostly heart.â€ â€“ The Great Gatsby"/>
    <x v="3"/>
    <n v="1000"/>
    <x v="2"/>
    <x v="0"/>
    <s v="USD"/>
    <n v="1448863449"/>
    <x v="3913"/>
    <b v="0"/>
    <n v="7"/>
    <b v="0"/>
    <s v="theater/plays"/>
    <n v="0.1"/>
    <n v="142.85714285714286"/>
    <x v="1"/>
    <x v="6"/>
  </r>
  <r>
    <n v="3914"/>
    <s v="Support Catalan Drama: Skin in Flames, by Guillem Clua"/>
    <s v="Bots &amp; Barrals and StoneCrabs Theatre are excited to present the UK premiere of Guillem Clua's powerful Catalan drama Skin in Flames."/>
    <x v="30"/>
    <n v="909"/>
    <x v="2"/>
    <x v="1"/>
    <s v="GBP"/>
    <n v="1431298740"/>
    <x v="3914"/>
    <b v="0"/>
    <n v="27"/>
    <b v="0"/>
    <s v="theater/plays"/>
    <n v="0.36359999999999998"/>
    <n v="33.666666666666664"/>
    <x v="1"/>
    <x v="6"/>
  </r>
  <r>
    <n v="3915"/>
    <s v="Hardcross"/>
    <s v="Following the enormous success of Hardcross, we are looking for new ways to bring this wonderful play to a wider audience."/>
    <x v="15"/>
    <n v="5"/>
    <x v="2"/>
    <x v="1"/>
    <s v="GBP"/>
    <n v="1464824309"/>
    <x v="3915"/>
    <b v="0"/>
    <n v="1"/>
    <b v="0"/>
    <s v="theater/plays"/>
    <n v="3.3333333333333335E-3"/>
    <n v="5"/>
    <x v="1"/>
    <x v="6"/>
  </r>
  <r>
    <n v="3916"/>
    <s v="Final exam"/>
    <s v="We're a small group of University students who need a little help making our final exam production the best product possible."/>
    <x v="13"/>
    <n v="0"/>
    <x v="2"/>
    <x v="8"/>
    <s v="DKK"/>
    <n v="1464952752"/>
    <x v="3916"/>
    <b v="0"/>
    <n v="0"/>
    <b v="0"/>
    <s v="theater/plays"/>
    <n v="0"/>
    <e v="#DIV/0!"/>
    <x v="1"/>
    <x v="6"/>
  </r>
  <r>
    <n v="3917"/>
    <s v="Romeo and Juliet by Cry of Curs"/>
    <s v="We place the actors and script to the fore, with productions stripped down to barest level, aiming to make theatre accessible."/>
    <x v="8"/>
    <n v="10"/>
    <x v="2"/>
    <x v="1"/>
    <s v="GBP"/>
    <n v="1410439161"/>
    <x v="3917"/>
    <b v="0"/>
    <n v="1"/>
    <b v="0"/>
    <s v="theater/plays"/>
    <n v="2.8571428571428571E-3"/>
    <n v="10"/>
    <x v="1"/>
    <x v="6"/>
  </r>
  <r>
    <n v="3918"/>
    <s v="The Singing Teacher"/>
    <s v="A fantastic new comedy coming to the West End 2014.  An Alan Ayckbourn meets Richard Curtis style comedy. Who knew singing was therapy!"/>
    <x v="127"/>
    <n v="120"/>
    <x v="2"/>
    <x v="1"/>
    <s v="GBP"/>
    <n v="1407168000"/>
    <x v="3918"/>
    <b v="0"/>
    <n v="3"/>
    <b v="0"/>
    <s v="theater/plays"/>
    <n v="2E-3"/>
    <n v="40"/>
    <x v="1"/>
    <x v="6"/>
  </r>
  <r>
    <n v="3919"/>
    <s v="After The Blue"/>
    <s v="Two sisters living in a Cornish seaside town attempt to hide and escape from a life- circle of deceit, abuse, incest and revenge."/>
    <x v="10"/>
    <n v="90"/>
    <x v="2"/>
    <x v="1"/>
    <s v="GBP"/>
    <n v="1453075200"/>
    <x v="3919"/>
    <b v="0"/>
    <n v="3"/>
    <b v="0"/>
    <s v="theater/plays"/>
    <n v="1.7999999999999999E-2"/>
    <n v="30"/>
    <x v="1"/>
    <x v="6"/>
  </r>
  <r>
    <n v="3920"/>
    <s v="'SCARAMOUCHE JONES'' by Justin Butcher"/>
    <s v="An enthralling tale charting the ecstasies and tragedies behind the seven white masks of centenarian clown,Scaramouche Jones."/>
    <x v="30"/>
    <n v="135"/>
    <x v="2"/>
    <x v="1"/>
    <s v="GBP"/>
    <n v="1479032260"/>
    <x v="3920"/>
    <b v="0"/>
    <n v="3"/>
    <b v="0"/>
    <s v="theater/plays"/>
    <n v="5.3999999999999999E-2"/>
    <n v="45"/>
    <x v="1"/>
    <x v="6"/>
  </r>
  <r>
    <n v="3921"/>
    <s v="Shakespeare's R&amp;J - Chapel Lane Theatre Company"/>
    <s v="CLTC are crowdfunding for our latest production - Joe Calarco's brilliant adaptation of Shakespeare's most loved tragedy."/>
    <x v="9"/>
    <n v="0"/>
    <x v="2"/>
    <x v="1"/>
    <s v="GBP"/>
    <n v="1414346400"/>
    <x v="3921"/>
    <b v="0"/>
    <n v="0"/>
    <b v="0"/>
    <s v="theater/plays"/>
    <n v="0"/>
    <e v="#DIV/0!"/>
    <x v="1"/>
    <x v="6"/>
  </r>
  <r>
    <n v="3922"/>
    <s v="Truth, Dare, Promise to be Faithful Stage Play"/>
    <s v="TDPF is a play about a woman named Lisa who devotes her life to her marriage and ministry â€”since it is a woman place says her husband."/>
    <x v="47"/>
    <n v="61"/>
    <x v="2"/>
    <x v="0"/>
    <s v="USD"/>
    <n v="1425337200"/>
    <x v="3922"/>
    <b v="0"/>
    <n v="6"/>
    <b v="0"/>
    <s v="theater/plays"/>
    <n v="8.1333333333333327E-2"/>
    <n v="10.166666666666666"/>
    <x v="1"/>
    <x v="6"/>
  </r>
  <r>
    <n v="3923"/>
    <s v="Mrs Roosevelt Flies to London UK tour"/>
    <s v="Eleanor Roosevelt: Passionate campaigner for human rights, champion for peace, staunch supporter of FDR's policies, betrayed wife."/>
    <x v="236"/>
    <n v="1384"/>
    <x v="2"/>
    <x v="1"/>
    <s v="GBP"/>
    <n v="1428622271"/>
    <x v="3923"/>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x v="36"/>
    <n v="2290"/>
    <x v="2"/>
    <x v="0"/>
    <s v="USD"/>
    <n v="1403823722"/>
    <x v="3924"/>
    <b v="0"/>
    <n v="40"/>
    <b v="0"/>
    <s v="theater/plays"/>
    <n v="0.15266666666666667"/>
    <n v="57.25"/>
    <x v="1"/>
    <x v="6"/>
  </r>
  <r>
    <n v="3925"/>
    <s v="Help Save High School Theater"/>
    <s v="Help Save High School Theater Program_x000a_Your donations will be used to purchase props, build sets, and costumes."/>
    <x v="325"/>
    <n v="15"/>
    <x v="2"/>
    <x v="0"/>
    <s v="USD"/>
    <n v="1406753639"/>
    <x v="3925"/>
    <b v="0"/>
    <n v="3"/>
    <b v="0"/>
    <s v="theater/plays"/>
    <n v="0.1"/>
    <n v="5"/>
    <x v="1"/>
    <x v="6"/>
  </r>
  <r>
    <n v="3926"/>
    <s v="Caryl Churchill's 'Top Girls' - NSW HSC Text"/>
    <s v="Producing syllabus-relevant theatre targeted to HSC students on the NSW Central Coast"/>
    <x v="10"/>
    <n v="15"/>
    <x v="2"/>
    <x v="2"/>
    <s v="AUD"/>
    <n v="1419645748"/>
    <x v="3926"/>
    <b v="0"/>
    <n v="1"/>
    <b v="0"/>
    <s v="theater/plays"/>
    <n v="3.0000000000000001E-3"/>
    <n v="15"/>
    <x v="1"/>
    <x v="6"/>
  </r>
  <r>
    <n v="3927"/>
    <s v="'Journey's End' Tour of Dorset commemorating WW1"/>
    <s v="Brand new graduate theater company 'FMP Theatre' proudly presents the definitive WW1 play, Journey's End, with a little help from you."/>
    <x v="30"/>
    <n v="25"/>
    <x v="2"/>
    <x v="1"/>
    <s v="GBP"/>
    <n v="1407565504"/>
    <x v="3927"/>
    <b v="0"/>
    <n v="2"/>
    <b v="0"/>
    <s v="theater/plays"/>
    <n v="0.01"/>
    <n v="12.5"/>
    <x v="1"/>
    <x v="6"/>
  </r>
  <r>
    <n v="3928"/>
    <s v="CHARM by Philip Dawkins"/>
    <s v="&quot;Charm&quot; class is in session! Mama Darleena, a transgender African-American woman, shares rules for etiquette with her LGBTQ students."/>
    <x v="10"/>
    <n v="651"/>
    <x v="2"/>
    <x v="0"/>
    <s v="USD"/>
    <n v="1444971540"/>
    <x v="3928"/>
    <b v="0"/>
    <n v="7"/>
    <b v="0"/>
    <s v="theater/plays"/>
    <n v="0.13020000000000001"/>
    <n v="93"/>
    <x v="1"/>
    <x v="6"/>
  </r>
  <r>
    <n v="3929"/>
    <s v="Comedy Of Errors: Antioch Community High School"/>
    <s v="We need to raise funds to bring this elaborate production to life with special FX makeup, highly detailed sets, and costumes."/>
    <x v="22"/>
    <n v="453"/>
    <x v="2"/>
    <x v="0"/>
    <s v="USD"/>
    <n v="1474228265"/>
    <x v="3929"/>
    <b v="0"/>
    <n v="14"/>
    <b v="0"/>
    <s v="theater/plays"/>
    <n v="2.265E-2"/>
    <n v="32.357142857142854"/>
    <x v="1"/>
    <x v="6"/>
  </r>
  <r>
    <n v="3930"/>
    <s v="Foundry Theatre Brisbane"/>
    <s v="We are a new and exciting semi-pro  theatre company who will support &amp; hire local actors &amp; writers in Brisbane &amp; Queensland."/>
    <x v="3"/>
    <n v="0"/>
    <x v="2"/>
    <x v="2"/>
    <s v="AUD"/>
    <n v="1459490400"/>
    <x v="3930"/>
    <b v="0"/>
    <n v="0"/>
    <b v="0"/>
    <s v="theater/plays"/>
    <n v="0"/>
    <e v="#DIV/0!"/>
    <x v="1"/>
    <x v="6"/>
  </r>
  <r>
    <n v="3931"/>
    <s v="Still I Weep"/>
    <s v="An original stage play designed to bring to light the long-term effects on adult survivors of childhood sexual abuse. We do survive!"/>
    <x v="6"/>
    <n v="0"/>
    <x v="2"/>
    <x v="0"/>
    <s v="USD"/>
    <n v="1441510707"/>
    <x v="3931"/>
    <b v="0"/>
    <n v="0"/>
    <b v="0"/>
    <s v="theater/plays"/>
    <n v="0"/>
    <e v="#DIV/0!"/>
    <x v="1"/>
    <x v="6"/>
  </r>
  <r>
    <n v="3932"/>
    <s v="Improv Patrol &quot;The Gift of Your Story is Our Script&quot;"/>
    <s v="Audience tell stories from their life chooses the improv actors to re-enact the story on the spot via song, dance and theatrics."/>
    <x v="14"/>
    <n v="1"/>
    <x v="2"/>
    <x v="0"/>
    <s v="USD"/>
    <n v="1458097364"/>
    <x v="3932"/>
    <b v="0"/>
    <n v="1"/>
    <b v="0"/>
    <s v="theater/plays"/>
    <n v="8.3333333333333331E-5"/>
    <n v="1"/>
    <x v="1"/>
    <x v="6"/>
  </r>
  <r>
    <n v="3933"/>
    <s v="Three for 5: A King's Story"/>
    <s v="Presenting the complete three part of writer/director Ty Foard's &quot;A King's Story&quot; ...a dramatic artistic one director play festival"/>
    <x v="39"/>
    <n v="1102"/>
    <x v="2"/>
    <x v="0"/>
    <s v="USD"/>
    <n v="1468716180"/>
    <x v="3933"/>
    <b v="0"/>
    <n v="12"/>
    <b v="0"/>
    <s v="theater/plays"/>
    <n v="0.15742857142857142"/>
    <n v="91.833333333333329"/>
    <x v="1"/>
    <x v="6"/>
  </r>
  <r>
    <n v="3934"/>
    <s v="&quot;A Measure of Normalcy&quot;"/>
    <s v="Lost youth and lost souls struggle to find meaning amid dingy basements, vanishing malls, and a bleak Midwestern summer."/>
    <x v="10"/>
    <n v="550"/>
    <x v="2"/>
    <x v="0"/>
    <s v="USD"/>
    <n v="1443704400"/>
    <x v="3934"/>
    <b v="0"/>
    <n v="12"/>
    <b v="0"/>
    <s v="theater/plays"/>
    <n v="0.11"/>
    <n v="45.833333333333336"/>
    <x v="1"/>
    <x v="6"/>
  </r>
  <r>
    <n v="3935"/>
    <s v="Mr Mineshaft - A Play about Julius Eastman"/>
    <s v="Forgotten composer, virtuoso pianist, actor, and activist._x000a_I'm hoping to produce my play which explores Julius's life and music."/>
    <x v="9"/>
    <n v="1315"/>
    <x v="2"/>
    <x v="1"/>
    <s v="GBP"/>
    <n v="1443973546"/>
    <x v="3935"/>
    <b v="0"/>
    <n v="23"/>
    <b v="0"/>
    <s v="theater/plays"/>
    <n v="0.43833333333333335"/>
    <n v="57.173913043478258"/>
    <x v="1"/>
    <x v="6"/>
  </r>
  <r>
    <n v="3936"/>
    <s v="End Breast Cancer"/>
    <s v="This stage play is a true story about one woman's fight against breast cancer while still having to deal with the adversities of life."/>
    <x v="22"/>
    <n v="0"/>
    <x v="2"/>
    <x v="0"/>
    <s v="USD"/>
    <n v="1480576720"/>
    <x v="3936"/>
    <b v="0"/>
    <n v="0"/>
    <b v="0"/>
    <s v="theater/plays"/>
    <n v="0"/>
    <e v="#DIV/0!"/>
    <x v="1"/>
    <x v="6"/>
  </r>
  <r>
    <n v="3937"/>
    <s v="Fever - a workshop production"/>
    <s v="Support the artists of the new play FEVER: a story of love, friendship and sonnets. Donate to help us develop this production!"/>
    <x v="428"/>
    <n v="2485"/>
    <x v="2"/>
    <x v="0"/>
    <s v="USD"/>
    <n v="1468249760"/>
    <x v="3937"/>
    <b v="0"/>
    <n v="10"/>
    <b v="0"/>
    <s v="theater/plays"/>
    <n v="0.86135181975736563"/>
    <n v="248.5"/>
    <x v="1"/>
    <x v="6"/>
  </r>
  <r>
    <n v="3938"/>
    <s v="Broken Alley â€”Â Year 3"/>
    <s v="We Kickstarted Broken Alley Theatre in the summer of 2013. It's been an amazing two years. This year, BATx goes bigger than ever."/>
    <x v="429"/>
    <n v="397"/>
    <x v="2"/>
    <x v="0"/>
    <s v="USD"/>
    <n v="1435441454"/>
    <x v="3938"/>
    <b v="0"/>
    <n v="5"/>
    <b v="0"/>
    <s v="theater/plays"/>
    <n v="0.12196620583717357"/>
    <n v="79.400000000000006"/>
    <x v="1"/>
    <x v="6"/>
  </r>
  <r>
    <n v="3939"/>
    <s v="'Potter.' Funding 2015"/>
    <s v="'Potter.' is a parody of the popular Harry Potter series allowing aspiring actors a chance to work in a professional production."/>
    <x v="10"/>
    <n v="5"/>
    <x v="2"/>
    <x v="2"/>
    <s v="AUD"/>
    <n v="1412656200"/>
    <x v="3939"/>
    <b v="0"/>
    <n v="1"/>
    <b v="0"/>
    <s v="theater/plays"/>
    <n v="1E-3"/>
    <n v="5"/>
    <x v="1"/>
    <x v="6"/>
  </r>
  <r>
    <n v="3940"/>
    <s v="Attraction"/>
    <s v="A Stage Play that will bring you to the edge of your seat , leave you thinkin and will also have you laughing while enjoyin the talent"/>
    <x v="10"/>
    <n v="11"/>
    <x v="2"/>
    <x v="0"/>
    <s v="USD"/>
    <n v="1420199351"/>
    <x v="3940"/>
    <b v="0"/>
    <n v="2"/>
    <b v="0"/>
    <s v="theater/plays"/>
    <n v="2.2000000000000001E-3"/>
    <n v="5.5"/>
    <x v="1"/>
    <x v="6"/>
  </r>
  <r>
    <n v="3941"/>
    <s v="TWO for the PRICE OF ONE THEATRE"/>
    <s v="Help produce &quot;Boseman and Lena&quot; by Athol Fugard._x000a_Celebrate 18 years of Service to Arts and Community, 2nd Show of a 7th Season in NOLA!"/>
    <x v="62"/>
    <n v="50"/>
    <x v="2"/>
    <x v="0"/>
    <s v="USD"/>
    <n v="1416877200"/>
    <x v="3941"/>
    <b v="0"/>
    <n v="2"/>
    <b v="0"/>
    <s v="theater/plays"/>
    <n v="9.0909090909090905E-3"/>
    <n v="25"/>
    <x v="1"/>
    <x v="6"/>
  </r>
  <r>
    <n v="3942"/>
    <s v="Epic Proportions"/>
    <s v="In the 30's, two brothers, Benny and Phil, who go to the Arizona desert to be extras in a huge Biblical epic. Riotous comedy!"/>
    <x v="38"/>
    <n v="0"/>
    <x v="2"/>
    <x v="0"/>
    <s v="USD"/>
    <n v="1434490914"/>
    <x v="3942"/>
    <b v="0"/>
    <n v="0"/>
    <b v="0"/>
    <s v="theater/plays"/>
    <n v="0"/>
    <e v="#DIV/0!"/>
    <x v="1"/>
    <x v="6"/>
  </r>
  <r>
    <n v="3943"/>
    <s v="Alexandra Petri's &quot;The Scrum&quot;  - Field Trip Theatre"/>
    <s v="Field Trip Theatre has  commissioned Alexandra Petri to write a world premiere play set in DC , &quot;The Scrum&quot;,"/>
    <x v="10"/>
    <n v="1782"/>
    <x v="2"/>
    <x v="0"/>
    <s v="USD"/>
    <n v="1446483000"/>
    <x v="3943"/>
    <b v="0"/>
    <n v="13"/>
    <b v="0"/>
    <s v="theater/plays"/>
    <n v="0.35639999999999999"/>
    <n v="137.07692307692307"/>
    <x v="1"/>
    <x v="6"/>
  </r>
  <r>
    <n v="3944"/>
    <s v="Shakespeare Shortened School Plays"/>
    <s v="My project is to finish writing all 38 of Shakespeare's Plays into shortened 15-20 minute Shortened versions and publish them in 1 year"/>
    <x v="10"/>
    <n v="0"/>
    <x v="2"/>
    <x v="0"/>
    <s v="USD"/>
    <n v="1440690875"/>
    <x v="3944"/>
    <b v="0"/>
    <n v="0"/>
    <b v="0"/>
    <s v="theater/plays"/>
    <n v="0"/>
    <e v="#DIV/0!"/>
    <x v="1"/>
    <x v="6"/>
  </r>
  <r>
    <n v="3945"/>
    <s v="Camp Curtain Call: Star Wars (A Parody)"/>
    <s v="We do a theatre camp for kids every summer doing parady shows of diff stories for kids to learn theater. This year is Star Wars Parody."/>
    <x v="13"/>
    <n v="5"/>
    <x v="2"/>
    <x v="0"/>
    <s v="USD"/>
    <n v="1431717268"/>
    <x v="3945"/>
    <b v="0"/>
    <n v="1"/>
    <b v="0"/>
    <s v="theater/plays"/>
    <n v="2.5000000000000001E-3"/>
    <n v="5"/>
    <x v="1"/>
    <x v="6"/>
  </r>
  <r>
    <n v="3946"/>
    <s v="DR. Mecurio's Mythical Marvels &amp; Beastiry"/>
    <s v="Dr. Mecurio's is an original work of fantasy designed and written for the stage."/>
    <x v="12"/>
    <n v="195"/>
    <x v="2"/>
    <x v="0"/>
    <s v="USD"/>
    <n v="1425110400"/>
    <x v="3946"/>
    <b v="0"/>
    <n v="5"/>
    <b v="0"/>
    <s v="theater/plays"/>
    <n v="3.2500000000000001E-2"/>
    <n v="39"/>
    <x v="1"/>
    <x v="6"/>
  </r>
  <r>
    <n v="3947"/>
    <s v="Tell'em I'm Gonna Make It"/>
    <s v="Soon to be known as one of the greatest gospel stage plays of all times. Great hit in New England and now we want to take  it on tour"/>
    <x v="9"/>
    <n v="101"/>
    <x v="2"/>
    <x v="0"/>
    <s v="USD"/>
    <n v="1475378744"/>
    <x v="3947"/>
    <b v="0"/>
    <n v="2"/>
    <b v="0"/>
    <s v="theater/plays"/>
    <n v="3.3666666666666664E-2"/>
    <n v="50.5"/>
    <x v="1"/>
    <x v="6"/>
  </r>
  <r>
    <n v="3948"/>
    <s v="The Barbican Photography Trip 2015"/>
    <s v="A group of 12 friends, separated by time, space, state borders and oceans want to head to London for the adventure of a lifetime."/>
    <x v="11"/>
    <n v="0"/>
    <x v="2"/>
    <x v="2"/>
    <s v="AUD"/>
    <n v="1410076123"/>
    <x v="3948"/>
    <b v="0"/>
    <n v="0"/>
    <b v="0"/>
    <s v="theater/plays"/>
    <n v="0"/>
    <e v="#DIV/0!"/>
    <x v="1"/>
    <x v="6"/>
  </r>
  <r>
    <n v="3949"/>
    <s v="Various Unfortunate Deaths of Tâ€™Abbott and Rue Doch Juniors"/>
    <s v="A brilliant project making a huge difference : a play about Climate Change and a series of panels on environmental and community issues"/>
    <x v="3"/>
    <n v="1577"/>
    <x v="2"/>
    <x v="2"/>
    <s v="AUD"/>
    <n v="1423623221"/>
    <x v="3949"/>
    <b v="0"/>
    <n v="32"/>
    <b v="0"/>
    <s v="theater/plays"/>
    <n v="0.15770000000000001"/>
    <n v="49.28125"/>
    <x v="1"/>
    <x v="6"/>
  </r>
  <r>
    <n v="3950"/>
    <s v="The Great Elephant Repertory Company"/>
    <s v="With the Great Elephant Repertory we can reach those children who are perceived unreachable, educating them through performance art."/>
    <x v="23"/>
    <n v="25"/>
    <x v="2"/>
    <x v="0"/>
    <s v="USD"/>
    <n v="1460140500"/>
    <x v="3950"/>
    <b v="0"/>
    <n v="1"/>
    <b v="0"/>
    <s v="theater/plays"/>
    <n v="6.2500000000000003E-3"/>
    <n v="25"/>
    <x v="1"/>
    <x v="6"/>
  </r>
  <r>
    <n v="3951"/>
    <s v="&quot;The Divide&quot; A Great New Play To Tour the USA"/>
    <s v="Set in Southern America â€œThe Divideâ€ is a stage play that touches on the issues that are forefront in America and the world."/>
    <x v="61"/>
    <n v="1"/>
    <x v="2"/>
    <x v="17"/>
    <s v="EUR"/>
    <n v="1462301342"/>
    <x v="3951"/>
    <b v="0"/>
    <n v="1"/>
    <b v="0"/>
    <s v="theater/plays"/>
    <n v="5.0000000000000004E-6"/>
    <n v="1"/>
    <x v="1"/>
    <x v="6"/>
  </r>
  <r>
    <n v="3952"/>
    <s v="ThÃ©Ã¢tre Polichinelle Show &quot;Clown-Ballet&quot;"/>
    <s v="This is the story about dreams of the kindly clown who indulge in reverie to be a ballet dancer! Every act is a funny sentimental story"/>
    <x v="91"/>
    <n v="25"/>
    <x v="2"/>
    <x v="0"/>
    <s v="USD"/>
    <n v="1445885890"/>
    <x v="3952"/>
    <b v="0"/>
    <n v="1"/>
    <b v="0"/>
    <s v="theater/plays"/>
    <n v="9.6153846153846159E-4"/>
    <n v="25"/>
    <x v="1"/>
    <x v="6"/>
  </r>
  <r>
    <n v="3953"/>
    <s v="A Time Pirate's Love"/>
    <s v="Actors and actresses are needed to help me create a stage play. A stage play needs to be adapted from the book I wrote."/>
    <x v="430"/>
    <n v="0"/>
    <x v="2"/>
    <x v="0"/>
    <s v="USD"/>
    <n v="1469834940"/>
    <x v="3953"/>
    <b v="0"/>
    <n v="0"/>
    <b v="0"/>
    <s v="theater/plays"/>
    <n v="0"/>
    <e v="#DIV/0!"/>
    <x v="1"/>
    <x v="6"/>
  </r>
  <r>
    <n v="3954"/>
    <s v="City of Joy"/>
    <s v="Despite hunger and conditions of a Calcutta slum, the people there know that life is precious. They have named it â€˜City of Joy.â€™"/>
    <x v="31"/>
    <n v="0"/>
    <x v="2"/>
    <x v="5"/>
    <s v="CAD"/>
    <n v="1405352264"/>
    <x v="3954"/>
    <b v="0"/>
    <n v="0"/>
    <b v="0"/>
    <s v="theater/plays"/>
    <n v="0"/>
    <e v="#DIV/0!"/>
    <x v="1"/>
    <x v="6"/>
  </r>
  <r>
    <n v="3955"/>
    <s v="FHE High School Presents: Snow Queen and Once On This Island"/>
    <s v="FHE High School Theatre Booster Fund Raiser for Costumes --Fall Play Snow Queen and Spring Musical Once on this Island"/>
    <x v="257"/>
    <n v="425"/>
    <x v="2"/>
    <x v="0"/>
    <s v="USD"/>
    <n v="1448745741"/>
    <x v="3955"/>
    <b v="0"/>
    <n v="8"/>
    <b v="0"/>
    <s v="theater/plays"/>
    <n v="0.24285714285714285"/>
    <n v="53.125"/>
    <x v="1"/>
    <x v="6"/>
  </r>
  <r>
    <n v="3956"/>
    <s v="The Woman in Me"/>
    <s v="This saucy stage play chronicles the highs and lows of my life involving gangs, drugs and prison. The story is a transforming ministry."/>
    <x v="62"/>
    <n v="0"/>
    <x v="2"/>
    <x v="0"/>
    <s v="USD"/>
    <n v="1461543600"/>
    <x v="3956"/>
    <b v="0"/>
    <n v="0"/>
    <b v="0"/>
    <s v="theater/plays"/>
    <n v="0"/>
    <e v="#DIV/0!"/>
    <x v="1"/>
    <x v="6"/>
  </r>
  <r>
    <n v="3957"/>
    <s v="Yada.Yada.Yada. An Unauthorized Seinfeld Event. 9 in 90"/>
    <s v="A play about something, or maybe nothing. Four actors depicting all 9 seasons of Seinfeld in 90 minutes."/>
    <x v="89"/>
    <n v="7"/>
    <x v="2"/>
    <x v="0"/>
    <s v="USD"/>
    <n v="1468020354"/>
    <x v="3957"/>
    <b v="0"/>
    <n v="1"/>
    <b v="0"/>
    <s v="theater/plays"/>
    <n v="2.5000000000000001E-4"/>
    <n v="7"/>
    <x v="1"/>
    <x v="6"/>
  </r>
  <r>
    <n v="3958"/>
    <s v="Shakespeare with Noodles:  Henry IV"/>
    <s v="A children's theatre group constructing props out of swimming noodles to provide free Shakespeare in the parks to local communities."/>
    <x v="13"/>
    <n v="641"/>
    <x v="2"/>
    <x v="0"/>
    <s v="USD"/>
    <n v="1406988000"/>
    <x v="3958"/>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x v="38"/>
    <n v="292"/>
    <x v="2"/>
    <x v="0"/>
    <s v="USD"/>
    <n v="1411930556"/>
    <x v="3959"/>
    <b v="0"/>
    <n v="12"/>
    <b v="0"/>
    <s v="theater/plays"/>
    <n v="0.24333333333333335"/>
    <n v="24.333333333333332"/>
    <x v="1"/>
    <x v="6"/>
  </r>
  <r>
    <n v="3960"/>
    <s v="In The Time of New York"/>
    <s v="You are closer to your dreams than what you expect, your demons will always wait for you to realize them, theyâ€™ll torture you Manny."/>
    <x v="9"/>
    <n v="45"/>
    <x v="2"/>
    <x v="0"/>
    <s v="USD"/>
    <n v="1451852256"/>
    <x v="3960"/>
    <b v="0"/>
    <n v="4"/>
    <b v="0"/>
    <s v="theater/plays"/>
    <n v="1.4999999999999999E-2"/>
    <n v="11.25"/>
    <x v="1"/>
    <x v="6"/>
  </r>
  <r>
    <n v="3961"/>
    <s v="New Edinburgh play"/>
    <s v="I've written a fun new play exploring the reality of gay stereotypes in 2014 - with accommodation and venue hire it needs some dough :)"/>
    <x v="10"/>
    <n v="21"/>
    <x v="2"/>
    <x v="1"/>
    <s v="GBP"/>
    <n v="1399584210"/>
    <x v="3961"/>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x v="123"/>
    <n v="45"/>
    <x v="2"/>
    <x v="1"/>
    <s v="GBP"/>
    <n v="1448722494"/>
    <x v="3962"/>
    <b v="0"/>
    <n v="3"/>
    <b v="0"/>
    <s v="theater/plays"/>
    <n v="3.214285714285714E-2"/>
    <n v="15"/>
    <x v="1"/>
    <x v="6"/>
  </r>
  <r>
    <n v="3963"/>
    <s v="Une minute de silence"/>
    <s v="les effets de censeur sur l'immigration.Ã§a c'est une piÃ¨ce de l'histoire de la rÃ©volution en Iran jusqu'Ã  des meurtres en sÃ©rie en 1999"/>
    <x v="3"/>
    <n v="0"/>
    <x v="2"/>
    <x v="5"/>
    <s v="CAD"/>
    <n v="1447821717"/>
    <x v="3963"/>
    <b v="0"/>
    <n v="0"/>
    <b v="0"/>
    <s v="theater/plays"/>
    <n v="0"/>
    <e v="#DIV/0!"/>
    <x v="1"/>
    <x v="6"/>
  </r>
  <r>
    <n v="3964"/>
    <s v="MAMA'Z BA-B: The StagePlay"/>
    <s v="&quot;MAMA'Z BA-B&quot; is the story of Marcus Williams who struggles to find a place for himself as a young black male."/>
    <x v="13"/>
    <n v="126"/>
    <x v="2"/>
    <x v="0"/>
    <s v="USD"/>
    <n v="1429460386"/>
    <x v="3964"/>
    <b v="0"/>
    <n v="3"/>
    <b v="0"/>
    <s v="theater/plays"/>
    <n v="6.3E-2"/>
    <n v="42"/>
    <x v="1"/>
    <x v="6"/>
  </r>
  <r>
    <n v="3965"/>
    <s v="Fringe Fest: Take Comfort in Falling Forever"/>
    <s v="Andrew Heller producing a production of an original play for the Philadelphia Fringe Festival. Written and Directed by Andrew Heller"/>
    <x v="13"/>
    <n v="285"/>
    <x v="2"/>
    <x v="0"/>
    <s v="USD"/>
    <n v="1460608780"/>
    <x v="3965"/>
    <b v="0"/>
    <n v="4"/>
    <b v="0"/>
    <s v="theater/plays"/>
    <n v="0.14249999999999999"/>
    <n v="71.25"/>
    <x v="1"/>
    <x v="6"/>
  </r>
  <r>
    <n v="3966"/>
    <s v="Moroccan National Debate Team"/>
    <s v="MNDT will be the first Moroccan Team in history to participate in the WSDC. the worldâ€™s biggest high school debate tournament."/>
    <x v="51"/>
    <n v="45"/>
    <x v="2"/>
    <x v="0"/>
    <s v="USD"/>
    <n v="1406170740"/>
    <x v="3966"/>
    <b v="0"/>
    <n v="2"/>
    <b v="0"/>
    <s v="theater/plays"/>
    <n v="6.0000000000000001E-3"/>
    <n v="22.5"/>
    <x v="1"/>
    <x v="6"/>
  </r>
  <r>
    <n v="3967"/>
    <s v="Backdrops for Maplewood Barn Theatre Summer 2017 Production"/>
    <s v="Ramsay Wise is painting the backdrops for the Maplewood Barn Theatre's summer 2017 production. He needs canvas and paint."/>
    <x v="180"/>
    <n v="410"/>
    <x v="2"/>
    <x v="0"/>
    <s v="USD"/>
    <n v="1488783507"/>
    <x v="3967"/>
    <b v="0"/>
    <n v="10"/>
    <b v="0"/>
    <s v="theater/plays"/>
    <n v="0.2411764705882353"/>
    <n v="41"/>
    <x v="1"/>
    <x v="6"/>
  </r>
  <r>
    <n v="3968"/>
    <s v="Scarlet Letters (a play with songs)"/>
    <s v="&quot;On the breast of her gown, in fine red cloth, appeared the letter A.&quot; But what about the rest of the alphabet?"/>
    <x v="10"/>
    <n v="527"/>
    <x v="2"/>
    <x v="0"/>
    <s v="USD"/>
    <n v="1463945673"/>
    <x v="3968"/>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x v="431"/>
    <n v="211"/>
    <x v="2"/>
    <x v="0"/>
    <s v="USD"/>
    <n v="1472442900"/>
    <x v="3969"/>
    <b v="0"/>
    <n v="6"/>
    <b v="0"/>
    <s v="theater/plays"/>
    <n v="7.4690265486725665E-2"/>
    <n v="35.166666666666664"/>
    <x v="1"/>
    <x v="6"/>
  </r>
  <r>
    <n v="3970"/>
    <s v="GCU Follow Your Dreams Production"/>
    <s v="WeÂ  areÂ  aÂ  newÂ  productionÂ  companyÂ  andÂ  willÂ  beÂ  touringÂ  withÂ  ourÂ  production,  FOLLOW  YOUR  DREAMS  debuting  June  2016."/>
    <x v="36"/>
    <n v="11"/>
    <x v="2"/>
    <x v="0"/>
    <s v="USD"/>
    <n v="1460925811"/>
    <x v="3970"/>
    <b v="0"/>
    <n v="2"/>
    <b v="0"/>
    <s v="theater/plays"/>
    <n v="7.3333333333333334E-4"/>
    <n v="5.5"/>
    <x v="1"/>
    <x v="6"/>
  </r>
  <r>
    <n v="3971"/>
    <s v="The Sentinel &amp; The Showman"/>
    <s v="The timeless story of the struggling actor, the faithful agent and   the reality of what constitutes success and failure in Hollywood."/>
    <x v="32"/>
    <n v="136"/>
    <x v="2"/>
    <x v="0"/>
    <s v="USD"/>
    <n v="1405947126"/>
    <x v="3971"/>
    <b v="0"/>
    <n v="6"/>
    <b v="0"/>
    <s v="theater/plays"/>
    <n v="9.7142857142857135E-3"/>
    <n v="22.666666666666668"/>
    <x v="1"/>
    <x v="6"/>
  </r>
  <r>
    <n v="3972"/>
    <s v="Valkyrie Theatre Company"/>
    <s v="We're a horror based theatre company in Oklahoma City beginning our first season of shows."/>
    <x v="28"/>
    <n v="211"/>
    <x v="2"/>
    <x v="0"/>
    <s v="USD"/>
    <n v="1423186634"/>
    <x v="3972"/>
    <b v="0"/>
    <n v="8"/>
    <b v="0"/>
    <s v="theater/plays"/>
    <n v="0.21099999999999999"/>
    <n v="26.375"/>
    <x v="1"/>
    <x v="6"/>
  </r>
  <r>
    <n v="3973"/>
    <s v="Staged Right Theatre First Season Campaign"/>
    <s v="Staged Right Theatre Company is putting on its first season this year, and we need your help with raising money to put on four plays!"/>
    <x v="10"/>
    <n v="3905"/>
    <x v="2"/>
    <x v="0"/>
    <s v="USD"/>
    <n v="1462766400"/>
    <x v="3973"/>
    <b v="0"/>
    <n v="37"/>
    <b v="0"/>
    <s v="theater/plays"/>
    <n v="0.78100000000000003"/>
    <n v="105.54054054054055"/>
    <x v="1"/>
    <x v="6"/>
  </r>
  <r>
    <n v="3974"/>
    <s v="The Taming of the Shrew"/>
    <s v="We are performing Shakespeare's &quot;The Taming of the Shrew&quot; in its original Elizabethan setting at the Oxford Shakespeare Festival."/>
    <x v="28"/>
    <n v="320"/>
    <x v="2"/>
    <x v="1"/>
    <s v="GBP"/>
    <n v="1464872848"/>
    <x v="3974"/>
    <b v="0"/>
    <n v="11"/>
    <b v="0"/>
    <s v="theater/plays"/>
    <n v="0.32"/>
    <n v="29.09090909090909"/>
    <x v="1"/>
    <x v="6"/>
  </r>
  <r>
    <n v="3975"/>
    <s v="Moon Over Mangroves"/>
    <s v="Four homeless Key West men are to be given a boat, but fates twist until only the moon and mangroves witness their earthly demise."/>
    <x v="432"/>
    <n v="0"/>
    <x v="2"/>
    <x v="0"/>
    <s v="USD"/>
    <n v="1468442898"/>
    <x v="3975"/>
    <b v="0"/>
    <n v="0"/>
    <b v="0"/>
    <s v="theater/plays"/>
    <n v="0"/>
    <e v="#DIV/0!"/>
    <x v="1"/>
    <x v="6"/>
  </r>
  <r>
    <n v="3976"/>
    <s v="R.U.R. at New Muses Theatre Company"/>
    <s v="Rossumâ€™s Universal Robots are the perfect workforce, without emotions, needs, or souls. But they are changing. Becoming more like us..."/>
    <x v="46"/>
    <n v="620"/>
    <x v="2"/>
    <x v="0"/>
    <s v="USD"/>
    <n v="1406876400"/>
    <x v="3976"/>
    <b v="0"/>
    <n v="10"/>
    <b v="0"/>
    <s v="theater/plays"/>
    <n v="0.47692307692307695"/>
    <n v="62"/>
    <x v="1"/>
    <x v="6"/>
  </r>
  <r>
    <n v="3977"/>
    <s v="Tales of a Dragon KNIGHT"/>
    <s v="Created for the greatest stages of the world, will captivate the hearts of its audience with a Powerful Story Line &amp; Magical creatures!"/>
    <x v="161"/>
    <n v="1305"/>
    <x v="2"/>
    <x v="0"/>
    <s v="USD"/>
    <n v="1469213732"/>
    <x v="3977"/>
    <b v="0"/>
    <n v="6"/>
    <b v="0"/>
    <s v="theater/plays"/>
    <n v="1.4500000000000001E-2"/>
    <n v="217.5"/>
    <x v="1"/>
    <x v="6"/>
  </r>
  <r>
    <n v="3978"/>
    <s v="For Colored Girl Play Production"/>
    <s v="Staged play within the communities of eastern ( Kinston Wilson Wilmington ) North Carolina ! Funds will allow a child to attend! THX"/>
    <x v="13"/>
    <n v="214"/>
    <x v="2"/>
    <x v="0"/>
    <s v="USD"/>
    <n v="1422717953"/>
    <x v="3978"/>
    <b v="0"/>
    <n v="8"/>
    <b v="0"/>
    <s v="theater/plays"/>
    <n v="0.107"/>
    <n v="26.75"/>
    <x v="1"/>
    <x v="6"/>
  </r>
  <r>
    <n v="3979"/>
    <s v="What a Gay Play - back, bigger and longer"/>
    <s v="After a successful premiere run at Edinburgh 2014, it's been rewritten and revised and is back for another run of Edinburgh fun in 2015"/>
    <x v="12"/>
    <n v="110"/>
    <x v="2"/>
    <x v="1"/>
    <s v="GBP"/>
    <n v="1427659200"/>
    <x v="3979"/>
    <b v="0"/>
    <n v="6"/>
    <b v="0"/>
    <s v="theater/plays"/>
    <n v="1.8333333333333333E-2"/>
    <n v="18.333333333333332"/>
    <x v="1"/>
    <x v="6"/>
  </r>
  <r>
    <n v="3980"/>
    <s v="Romeo and Juliet: A Mesh-n-Groove Production"/>
    <s v="Itâ€™s your favorite classic with a twist. This summer, Chicago youth recreate Romeo and Juliet in The Mesh-n-Groove annual production!"/>
    <x v="30"/>
    <n v="450"/>
    <x v="2"/>
    <x v="0"/>
    <s v="USD"/>
    <n v="1404570147"/>
    <x v="3980"/>
    <b v="0"/>
    <n v="7"/>
    <b v="0"/>
    <s v="theater/plays"/>
    <n v="0.18"/>
    <n v="64.285714285714292"/>
    <x v="1"/>
    <x v="6"/>
  </r>
  <r>
    <n v="3981"/>
    <s v="BEIRUT, LADY OF LEBANON"/>
    <s v="A Theatrical Production Celebrating the Lebanese Culture and the Human Spirit in Time of War."/>
    <x v="11"/>
    <n v="1225"/>
    <x v="2"/>
    <x v="0"/>
    <s v="USD"/>
    <n v="1468729149"/>
    <x v="3981"/>
    <b v="0"/>
    <n v="7"/>
    <b v="0"/>
    <s v="theater/plays"/>
    <n v="4.0833333333333333E-2"/>
    <n v="175"/>
    <x v="1"/>
    <x v="6"/>
  </r>
  <r>
    <n v="3982"/>
    <s v="Flush - David Dipper - Break Point Theatre"/>
    <s v="Sex, deception, addiction, life. _x000a_A quality piece of relevant theatre at one of London's most vibrant and respected fringe theatres."/>
    <x v="16"/>
    <n v="170"/>
    <x v="2"/>
    <x v="1"/>
    <s v="GBP"/>
    <n v="1436297180"/>
    <x v="3982"/>
    <b v="0"/>
    <n v="5"/>
    <b v="0"/>
    <s v="theater/plays"/>
    <n v="0.2"/>
    <n v="34"/>
    <x v="1"/>
    <x v="6"/>
  </r>
  <r>
    <n v="3983"/>
    <s v="A Season of Love and Music (Spring 2014)"/>
    <s v="Donâ€™t miss Golden Threadâ€™s new family-friendly play with live music about Ziryab, the 9th century musician and cultural trailblazer!"/>
    <x v="433"/>
    <n v="3877"/>
    <x v="2"/>
    <x v="0"/>
    <s v="USD"/>
    <n v="1400569140"/>
    <x v="3983"/>
    <b v="0"/>
    <n v="46"/>
    <b v="0"/>
    <s v="theater/plays"/>
    <n v="0.34802513464991025"/>
    <n v="84.282608695652172"/>
    <x v="1"/>
    <x v="6"/>
  </r>
  <r>
    <n v="3984"/>
    <s v="Fantastic Mr Fox - Novus Theatre"/>
    <s v="Novus Theatre bring you their new show 'Fantastic Mr Fox'. We hope to improve the pay for our cast and crew through Kickstarter."/>
    <x v="15"/>
    <n v="95"/>
    <x v="2"/>
    <x v="1"/>
    <s v="GBP"/>
    <n v="1415404800"/>
    <x v="398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x v="3985"/>
    <b v="0"/>
    <n v="19"/>
    <b v="0"/>
    <s v="theater/plays"/>
    <n v="0.32050000000000001"/>
    <n v="33.736842105263158"/>
    <x v="1"/>
    <x v="6"/>
  </r>
  <r>
    <n v="3986"/>
    <s v="Hippolytos - Polish Tour"/>
    <s v="After a successful run at London's Cockpit Theatre, we are invited to perform in Gardzienice OPT and at Teatr Polski in Warsaw, Poland."/>
    <x v="10"/>
    <n v="488"/>
    <x v="2"/>
    <x v="1"/>
    <s v="GBP"/>
    <n v="1462539840"/>
    <x v="3986"/>
    <b v="0"/>
    <n v="13"/>
    <b v="0"/>
    <s v="theater/plays"/>
    <n v="9.7600000000000006E-2"/>
    <n v="37.53846153846154"/>
    <x v="1"/>
    <x v="6"/>
  </r>
  <r>
    <n v="3987"/>
    <s v="Write Now 5"/>
    <s v="Write Now 5 is a new writing festival in south east London promoting new work from emerging playwrights."/>
    <x v="44"/>
    <n v="151"/>
    <x v="2"/>
    <x v="1"/>
    <s v="GBP"/>
    <n v="1400278290"/>
    <x v="3987"/>
    <b v="0"/>
    <n v="13"/>
    <b v="0"/>
    <s v="theater/plays"/>
    <n v="0.3775"/>
    <n v="11.615384615384615"/>
    <x v="1"/>
    <x v="6"/>
  </r>
  <r>
    <n v="3988"/>
    <s v="Folk-Tales: What Stories Do Your Folks Tell?"/>
    <s v="An evening of of stories based both in myth and truth."/>
    <x v="15"/>
    <n v="32"/>
    <x v="2"/>
    <x v="0"/>
    <s v="USD"/>
    <n v="1440813413"/>
    <x v="3988"/>
    <b v="0"/>
    <n v="4"/>
    <b v="0"/>
    <s v="theater/plays"/>
    <n v="2.1333333333333333E-2"/>
    <n v="8"/>
    <x v="1"/>
    <x v="6"/>
  </r>
  <r>
    <n v="3989"/>
    <s v="A Gentleman, A Lady and A Thug"/>
    <s v="I love to write. I have written and published my first book and everyone that read it enjoyed it. My dream is to one day write movies"/>
    <x v="9"/>
    <n v="0"/>
    <x v="2"/>
    <x v="0"/>
    <s v="USD"/>
    <n v="1447009181"/>
    <x v="3989"/>
    <b v="0"/>
    <n v="0"/>
    <b v="0"/>
    <s v="theater/plays"/>
    <n v="0"/>
    <e v="#DIV/0!"/>
    <x v="1"/>
    <x v="6"/>
  </r>
  <r>
    <n v="3990"/>
    <s v="&quot;The Day That Shakespeare Died&quot; - The book and the play."/>
    <s v="A book and a play. Narrated by the ghost of Will Shakespeare and the ghost of his dog Crab,  Their adventures in the afterlife..."/>
    <x v="409"/>
    <n v="69"/>
    <x v="2"/>
    <x v="1"/>
    <s v="GBP"/>
    <n v="1456934893"/>
    <x v="3990"/>
    <b v="0"/>
    <n v="3"/>
    <b v="0"/>
    <s v="theater/plays"/>
    <n v="4.1818181818181817E-2"/>
    <n v="23"/>
    <x v="1"/>
    <x v="6"/>
  </r>
  <r>
    <n v="3991"/>
    <s v="NTACTheatre - North Texas Actor's Collaborative Theatre"/>
    <s v="North Texas first actor-driven theatre company needs your help"/>
    <x v="2"/>
    <n v="100"/>
    <x v="2"/>
    <x v="0"/>
    <s v="USD"/>
    <n v="1433086082"/>
    <x v="3991"/>
    <b v="0"/>
    <n v="1"/>
    <b v="0"/>
    <s v="theater/plays"/>
    <n v="0.2"/>
    <n v="100"/>
    <x v="1"/>
    <x v="6"/>
  </r>
  <r>
    <n v="3992"/>
    <s v="Tearing Down Cabrini-Green, a dynamic social commentary."/>
    <s v="A richly textured and intellectually powerful social commentary about family, community and America."/>
    <x v="3"/>
    <n v="541"/>
    <x v="2"/>
    <x v="0"/>
    <s v="USD"/>
    <n v="1449876859"/>
    <x v="3992"/>
    <b v="0"/>
    <n v="9"/>
    <b v="0"/>
    <s v="theater/plays"/>
    <n v="5.4100000000000002E-2"/>
    <n v="60.111111111111114"/>
    <x v="1"/>
    <x v="6"/>
  </r>
  <r>
    <n v="3993"/>
    <s v="Invincible Diamonds: A Survivor's Guide"/>
    <s v="I am seeking to turn my collection of urban poetry into a stage play. My desire is to inspire victims to heal."/>
    <x v="63"/>
    <n v="3"/>
    <x v="2"/>
    <x v="0"/>
    <s v="USD"/>
    <n v="1431549912"/>
    <x v="3993"/>
    <b v="0"/>
    <n v="1"/>
    <b v="0"/>
    <s v="theater/plays"/>
    <n v="6.0000000000000002E-5"/>
    <n v="3"/>
    <x v="1"/>
    <x v="6"/>
  </r>
  <r>
    <n v="3994"/>
    <s v="Poles Apart - A Play in 2 Acts"/>
    <s v="Is Henson willing to dare risk a theatrical speaking tour of his North Pole adventures...and more?"/>
    <x v="13"/>
    <n v="5"/>
    <x v="2"/>
    <x v="0"/>
    <s v="USD"/>
    <n v="1405761690"/>
    <x v="3994"/>
    <b v="0"/>
    <n v="1"/>
    <b v="0"/>
    <s v="theater/plays"/>
    <n v="2.5000000000000001E-3"/>
    <n v="5"/>
    <x v="1"/>
    <x v="6"/>
  </r>
  <r>
    <n v="3995"/>
    <s v="Headaches - a play exploring the topic of mental health"/>
    <s v="Headaches: a play composed of personal testimonies, writings and music, centered on mental illness and its effects on people's lives."/>
    <x v="48"/>
    <n v="70"/>
    <x v="2"/>
    <x v="1"/>
    <s v="GBP"/>
    <n v="1423913220"/>
    <x v="3995"/>
    <b v="0"/>
    <n v="4"/>
    <b v="0"/>
    <s v="theater/plays"/>
    <n v="0.35"/>
    <n v="17.5"/>
    <x v="1"/>
    <x v="6"/>
  </r>
  <r>
    <n v="3996"/>
    <s v="Anansi the Spider - An African Folktale"/>
    <s v="The African tale of Anansi the Spider is that of a trickster who often uses cleverness and harmless jokes to get what he wants."/>
    <x v="9"/>
    <n v="497"/>
    <x v="2"/>
    <x v="0"/>
    <s v="USD"/>
    <n v="1416499440"/>
    <x v="3996"/>
    <b v="0"/>
    <n v="17"/>
    <b v="0"/>
    <s v="theater/plays"/>
    <n v="0.16566666666666666"/>
    <n v="29.235294117647058"/>
    <x v="1"/>
    <x v="6"/>
  </r>
  <r>
    <n v="3997"/>
    <s v="'Working Play Title'"/>
    <s v="We aim to produce a Professional Published Play for two days in October 2015 on Fri 30th &amp; Sat 31st with three performances in total."/>
    <x v="9"/>
    <n v="0"/>
    <x v="2"/>
    <x v="1"/>
    <s v="GBP"/>
    <n v="1428222221"/>
    <x v="3997"/>
    <b v="0"/>
    <n v="0"/>
    <b v="0"/>
    <s v="theater/plays"/>
    <n v="0"/>
    <e v="#DIV/0!"/>
    <x v="1"/>
    <x v="6"/>
  </r>
  <r>
    <n v="3998"/>
    <s v="Forsaken Angels-A New Play"/>
    <s v="Forsaken Angels, a powerful new play by William Leary, author of DCMTA's Best Of 2014 Play Masquerade."/>
    <x v="21"/>
    <n v="715"/>
    <x v="2"/>
    <x v="0"/>
    <s v="USD"/>
    <n v="1427580426"/>
    <x v="3998"/>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x v="39"/>
    <n v="1156"/>
    <x v="2"/>
    <x v="0"/>
    <s v="USD"/>
    <n v="1409514709"/>
    <x v="3999"/>
    <b v="0"/>
    <n v="14"/>
    <b v="0"/>
    <s v="theater/plays"/>
    <n v="0.16514285714285715"/>
    <n v="82.571428571428569"/>
    <x v="1"/>
    <x v="6"/>
  </r>
  <r>
    <n v="4000"/>
    <s v="The Escorts"/>
    <s v="An Enticing Trip into the World of Assisted Dying"/>
    <x v="6"/>
    <n v="10"/>
    <x v="2"/>
    <x v="0"/>
    <s v="USD"/>
    <n v="1462631358"/>
    <x v="4000"/>
    <b v="0"/>
    <n v="1"/>
    <b v="0"/>
    <s v="theater/plays"/>
    <n v="1.25E-3"/>
    <n v="10"/>
    <x v="1"/>
    <x v="6"/>
  </r>
  <r>
    <n v="4001"/>
    <s v="Help Launch LZA Theatre! The Eisteddfod + A Woman Alone"/>
    <s v="We take great short(er) plays by brilliant playwrights &amp; make visually stunning conversation pieces in response to the city we live in"/>
    <x v="38"/>
    <n v="453"/>
    <x v="2"/>
    <x v="1"/>
    <s v="GBP"/>
    <n v="1488394800"/>
    <x v="4001"/>
    <b v="0"/>
    <n v="14"/>
    <b v="0"/>
    <s v="theater/plays"/>
    <n v="0.3775"/>
    <n v="32.357142857142854"/>
    <x v="1"/>
    <x v="6"/>
  </r>
  <r>
    <n v="4002"/>
    <s v="Terry Pratchett's Wyrd Sisters"/>
    <s v="Bring Wyrd Sisters, a comedy of Shakespearean proportions, to small-town Texas. Loosely parodies the â€œScottish Play.â€"/>
    <x v="21"/>
    <n v="23"/>
    <x v="2"/>
    <x v="0"/>
    <s v="USD"/>
    <n v="1411779761"/>
    <x v="4002"/>
    <b v="0"/>
    <n v="4"/>
    <b v="0"/>
    <s v="theater/plays"/>
    <n v="1.84E-2"/>
    <n v="5.75"/>
    <x v="1"/>
    <x v="6"/>
  </r>
  <r>
    <n v="4003"/>
    <s v="MAMA BA-B: The Stage Play"/>
    <s v="&quot;MAMA'Z BA-B&quot; is the story of Marcus Williams who struggles to find a place for himself as a young black male."/>
    <x v="13"/>
    <n v="201"/>
    <x v="2"/>
    <x v="0"/>
    <s v="USD"/>
    <n v="1424009147"/>
    <x v="4003"/>
    <b v="0"/>
    <n v="2"/>
    <b v="0"/>
    <s v="theater/plays"/>
    <n v="0.10050000000000001"/>
    <n v="100.5"/>
    <x v="1"/>
    <x v="6"/>
  </r>
  <r>
    <n v="4004"/>
    <s v="South Florida Tours"/>
    <s v="Help Launch The Queen Into South Florida!"/>
    <x v="2"/>
    <n v="1"/>
    <x v="2"/>
    <x v="0"/>
    <s v="USD"/>
    <n v="1412740457"/>
    <x v="4004"/>
    <b v="0"/>
    <n v="1"/>
    <b v="0"/>
    <s v="theater/plays"/>
    <n v="2E-3"/>
    <n v="1"/>
    <x v="1"/>
    <x v="6"/>
  </r>
  <r>
    <n v="4005"/>
    <s v="Bringing more Art to the Community"/>
    <s v="Help us bring more Art to the Community. It's our second production, Fences by August Wilson. Help us make it a success!"/>
    <x v="9"/>
    <n v="40"/>
    <x v="2"/>
    <x v="0"/>
    <s v="USD"/>
    <n v="1413832985"/>
    <x v="4005"/>
    <b v="0"/>
    <n v="2"/>
    <b v="0"/>
    <s v="theater/plays"/>
    <n v="1.3333333333333334E-2"/>
    <n v="20"/>
    <x v="1"/>
    <x v="6"/>
  </r>
  <r>
    <n v="4006"/>
    <s v="&quot;The Norwegians&quot; Midwestern Tour"/>
    <s v="Olive and Betty have cheating boyfriends. The solution: Gus and Tor, two Norwegian hit men who specialize in solving such problems."/>
    <x v="11"/>
    <n v="2"/>
    <x v="2"/>
    <x v="0"/>
    <s v="USD"/>
    <n v="1455647587"/>
    <x v="4006"/>
    <b v="0"/>
    <n v="1"/>
    <b v="0"/>
    <s v="theater/plays"/>
    <n v="6.666666666666667E-5"/>
    <n v="2"/>
    <x v="1"/>
    <x v="6"/>
  </r>
  <r>
    <n v="4007"/>
    <s v="POLES APART - A PLAY IN 2 ACTS"/>
    <s v="Is the public ready to hear Matt's story? Is he willing to risk public speaking and the waning reputation among his own race?"/>
    <x v="13"/>
    <n v="5"/>
    <x v="2"/>
    <x v="0"/>
    <s v="USD"/>
    <n v="1409070480"/>
    <x v="4007"/>
    <b v="0"/>
    <n v="1"/>
    <b v="0"/>
    <s v="theater/plays"/>
    <n v="2.5000000000000001E-3"/>
    <n v="5"/>
    <x v="1"/>
    <x v="6"/>
  </r>
  <r>
    <n v="4008"/>
    <s v="Lovers and Other Strangers at The Cockpit"/>
    <s v="Lovers and Other Strangers by RenÃ©e Taylor and Joseph Bologna, showing at The Cockpit theatre in Marylebone, 10th - 14th August 2015"/>
    <x v="28"/>
    <n v="60"/>
    <x v="2"/>
    <x v="1"/>
    <s v="GBP"/>
    <n v="1437606507"/>
    <x v="4008"/>
    <b v="0"/>
    <n v="4"/>
    <b v="0"/>
    <s v="theater/plays"/>
    <n v="0.06"/>
    <n v="15"/>
    <x v="1"/>
    <x v="6"/>
  </r>
  <r>
    <n v="4009"/>
    <s v="A play by Gabriel Kemlo about lost ideals, and new starts"/>
    <s v="Against the decline of Thatcherism, the fall of the Wall, and the rise of Acid House. This comedy is a 'Withnail &amp; I' for 1993."/>
    <x v="434"/>
    <n v="75"/>
    <x v="2"/>
    <x v="1"/>
    <s v="GBP"/>
    <n v="1410281360"/>
    <x v="4009"/>
    <b v="0"/>
    <n v="3"/>
    <b v="0"/>
    <s v="theater/plays"/>
    <n v="3.8860103626943004E-2"/>
    <n v="25"/>
    <x v="1"/>
    <x v="6"/>
  </r>
  <r>
    <n v="4010"/>
    <s v="The Connection Play 2014"/>
    <s v="JUNTO Productions is proud to present our first production, the premiere of The Connection, a play by Jeffrey Paul."/>
    <x v="312"/>
    <n v="1742"/>
    <x v="2"/>
    <x v="0"/>
    <s v="USD"/>
    <n v="1414348166"/>
    <x v="4010"/>
    <b v="0"/>
    <n v="38"/>
    <b v="0"/>
    <s v="theater/plays"/>
    <n v="0.24194444444444443"/>
    <n v="45.842105263157897"/>
    <x v="1"/>
    <x v="6"/>
  </r>
  <r>
    <n v="4011"/>
    <s v="Just Bryan, a radio drama"/>
    <s v="Radio drama about a failed comedian with the help of his Dictaphone friend Alan, tries to become a success whilst fighting his demons."/>
    <x v="49"/>
    <n v="19"/>
    <x v="2"/>
    <x v="1"/>
    <s v="GBP"/>
    <n v="1422450278"/>
    <x v="4011"/>
    <b v="0"/>
    <n v="4"/>
    <b v="0"/>
    <s v="theater/plays"/>
    <n v="7.5999999999999998E-2"/>
    <n v="4.75"/>
    <x v="1"/>
    <x v="6"/>
  </r>
  <r>
    <n v="4012"/>
    <s v="The Butterfly Catcher"/>
    <s v="LEELA IS A 14 YEAR OLD GIRL. JONAH IS A 56 YEAR OLD MAN. IT'S BEEN GOING ON FOR 3 YEARS. HERE COMES THE NIGHT OF VIOLENT RECKONING."/>
    <x v="435"/>
    <n v="0"/>
    <x v="2"/>
    <x v="1"/>
    <s v="GBP"/>
    <n v="1430571849"/>
    <x v="4012"/>
    <b v="0"/>
    <n v="0"/>
    <b v="0"/>
    <s v="theater/plays"/>
    <n v="0"/>
    <e v="#DIV/0!"/>
    <x v="1"/>
    <x v="6"/>
  </r>
  <r>
    <n v="4013"/>
    <s v="Harriet Tubman Woman Of Faith"/>
    <s v="Harriet Tubman Woman of Faith is a remarkable narrative about the life and faith of Harriet Tubman, told through a dream of a teenager."/>
    <x v="13"/>
    <n v="26"/>
    <x v="2"/>
    <x v="0"/>
    <s v="USD"/>
    <n v="1424070823"/>
    <x v="4013"/>
    <b v="0"/>
    <n v="2"/>
    <b v="0"/>
    <s v="theater/plays"/>
    <n v="1.2999999999999999E-2"/>
    <n v="13"/>
    <x v="1"/>
    <x v="6"/>
  </r>
  <r>
    <n v="4014"/>
    <s v="Ministry theater"/>
    <s v="I am trying to put together a ministry theater company for junior / high schoolers that which puts on free shows in the SoCal area."/>
    <x v="7"/>
    <n v="0"/>
    <x v="2"/>
    <x v="0"/>
    <s v="USD"/>
    <n v="1457157269"/>
    <x v="4014"/>
    <b v="0"/>
    <n v="0"/>
    <b v="0"/>
    <s v="theater/plays"/>
    <n v="0"/>
    <e v="#DIV/0!"/>
    <x v="1"/>
    <x v="6"/>
  </r>
  <r>
    <n v="4015"/>
    <s v="Shakespeare In The Park"/>
    <s v="FREE Shakespeare In the Park in Bergen County, NJ on July 24, 25, 31, and August 1. We need your support to help keep our show FREE"/>
    <x v="39"/>
    <n v="1"/>
    <x v="2"/>
    <x v="0"/>
    <s v="USD"/>
    <n v="1437331463"/>
    <x v="4015"/>
    <b v="0"/>
    <n v="1"/>
    <b v="0"/>
    <s v="theater/plays"/>
    <n v="1.4285714285714287E-4"/>
    <n v="1"/>
    <x v="1"/>
    <x v="6"/>
  </r>
  <r>
    <n v="4016"/>
    <s v="MENTAL Play"/>
    <s v="A new play and project exploring challenges faced by young adults struggling with mental health issues in contemporary Britain."/>
    <x v="2"/>
    <n v="70"/>
    <x v="2"/>
    <x v="1"/>
    <s v="GBP"/>
    <n v="1410987400"/>
    <x v="4016"/>
    <b v="0"/>
    <n v="7"/>
    <b v="0"/>
    <s v="theater/plays"/>
    <n v="0.14000000000000001"/>
    <n v="10"/>
    <x v="1"/>
    <x v="6"/>
  </r>
  <r>
    <n v="4017"/>
    <s v="The Rights (and Wrongs) of Mary Wollstonecraft"/>
    <s v="The true story of the romantic entanglements of Mary Shelley's parents. Anarchist; William Godwin &amp;, 1st feminist; Mary Wollstonecraft."/>
    <x v="3"/>
    <n v="105"/>
    <x v="2"/>
    <x v="0"/>
    <s v="USD"/>
    <n v="1409846874"/>
    <x v="4017"/>
    <b v="0"/>
    <n v="2"/>
    <b v="0"/>
    <s v="theater/plays"/>
    <n v="1.0500000000000001E-2"/>
    <n v="52.5"/>
    <x v="1"/>
    <x v="6"/>
  </r>
  <r>
    <n v="4018"/>
    <s v="Time Please Fringe"/>
    <s v="Funding for a production of Time Please at the Brighton Fringe 2017... and beyond."/>
    <x v="15"/>
    <n v="130"/>
    <x v="2"/>
    <x v="1"/>
    <s v="GBP"/>
    <n v="1475877108"/>
    <x v="4018"/>
    <b v="0"/>
    <n v="4"/>
    <b v="0"/>
    <s v="theater/plays"/>
    <n v="8.666666666666667E-2"/>
    <n v="32.5"/>
    <x v="1"/>
    <x v="6"/>
  </r>
  <r>
    <n v="4019"/>
    <s v="We Don't Play Fight"/>
    <s v="Finally a crossover of the arts takes place! Theater &amp; LIVE Pro Wrestling. A unique story featuring TV Pro Wrestling without the TV."/>
    <x v="8"/>
    <n v="29"/>
    <x v="2"/>
    <x v="0"/>
    <s v="USD"/>
    <n v="1460737680"/>
    <x v="4019"/>
    <b v="0"/>
    <n v="4"/>
    <b v="0"/>
    <s v="theater/plays"/>
    <n v="8.2857142857142851E-3"/>
    <n v="7.25"/>
    <x v="1"/>
    <x v="6"/>
  </r>
  <r>
    <n v="4020"/>
    <s v="Those That Fly"/>
    <s v="Having lived her whole life in the midst of a civil war, 11 year old Leyla dreams of being a pilot so she may fly her family to safety."/>
    <x v="20"/>
    <n v="100"/>
    <x v="2"/>
    <x v="0"/>
    <s v="USD"/>
    <n v="1427168099"/>
    <x v="4020"/>
    <b v="0"/>
    <n v="3"/>
    <b v="0"/>
    <s v="theater/plays"/>
    <n v="0.16666666666666666"/>
    <n v="33.333333333333336"/>
    <x v="1"/>
    <x v="6"/>
  </r>
  <r>
    <n v="4021"/>
    <s v="Angels in Houston"/>
    <s v="Help a group of actors end bigotry in Houston, TX by supporting a  full production of Angels in America."/>
    <x v="36"/>
    <n v="125"/>
    <x v="2"/>
    <x v="0"/>
    <s v="USD"/>
    <n v="1414360358"/>
    <x v="4021"/>
    <b v="0"/>
    <n v="2"/>
    <b v="0"/>
    <s v="theater/plays"/>
    <n v="8.3333333333333332E-3"/>
    <n v="62.5"/>
    <x v="1"/>
    <x v="6"/>
  </r>
  <r>
    <n v="4022"/>
    <s v="The Merchant of Venice as Shakespeare Heard It"/>
    <s v="Help us produce a video of the first Original Pronunciation Merchant of Venice."/>
    <x v="102"/>
    <n v="12521"/>
    <x v="2"/>
    <x v="0"/>
    <s v="USD"/>
    <n v="1422759240"/>
    <x v="4022"/>
    <b v="0"/>
    <n v="197"/>
    <b v="0"/>
    <s v="theater/plays"/>
    <n v="0.69561111111111107"/>
    <n v="63.558375634517766"/>
    <x v="1"/>
    <x v="6"/>
  </r>
  <r>
    <n v="4023"/>
    <s v="Forgive &amp; Forget"/>
    <s v="An original gospel stage play that explores the pain and hurt caused by those who struggle to forgive others!"/>
    <x v="39"/>
    <n v="0"/>
    <x v="2"/>
    <x v="0"/>
    <s v="USD"/>
    <n v="1458860363"/>
    <x v="4023"/>
    <b v="0"/>
    <n v="0"/>
    <b v="0"/>
    <s v="theater/plays"/>
    <n v="0"/>
    <e v="#DIV/0!"/>
    <x v="1"/>
    <x v="6"/>
  </r>
  <r>
    <n v="4024"/>
    <s v="Super Date, The Dating Game Show for Superheroes"/>
    <s v="Ever wonder what Wonder Woman wants in a super man? Can you be both a lover, and a fighter? And, whatâ€™s with all the spandex?"/>
    <x v="134"/>
    <n v="10"/>
    <x v="2"/>
    <x v="0"/>
    <s v="USD"/>
    <n v="1441037097"/>
    <x v="4024"/>
    <b v="0"/>
    <n v="1"/>
    <b v="0"/>
    <s v="theater/plays"/>
    <n v="1.2500000000000001E-2"/>
    <n v="10"/>
    <x v="1"/>
    <x v="6"/>
  </r>
  <r>
    <n v="4025"/>
    <s v="Financement et aide Ã  la crÃ©ation"/>
    <s v="Acteurs, scÃ©naristes et metteurs en scÃ¨ne souhaitant monter, 5 piÃ¨ces de thÃ©Ã¢tre ainsi que 3 courts mÃ©trages et 2 long-mÃ©trages."/>
    <x v="10"/>
    <n v="250"/>
    <x v="2"/>
    <x v="6"/>
    <s v="EUR"/>
    <n v="1437889336"/>
    <x v="4025"/>
    <b v="0"/>
    <n v="4"/>
    <b v="0"/>
    <s v="theater/plays"/>
    <n v="0.05"/>
    <n v="62.5"/>
    <x v="1"/>
    <x v="6"/>
  </r>
  <r>
    <n v="4026"/>
    <s v="Speak to my Soul: A Montage of Voices"/>
    <s v="This is a play that voices that stories of the black experience in America using spoken word, song and dance."/>
    <x v="23"/>
    <n v="0"/>
    <x v="2"/>
    <x v="0"/>
    <s v="USD"/>
    <n v="1449247439"/>
    <x v="4026"/>
    <b v="0"/>
    <n v="0"/>
    <b v="0"/>
    <s v="theater/plays"/>
    <n v="0"/>
    <e v="#DIV/0!"/>
    <x v="1"/>
    <x v="6"/>
  </r>
  <r>
    <n v="4027"/>
    <s v="Lincoln High School presents: Little Shop of Horrors"/>
    <s v="Drama Students at Lincoln High School in Walla Walla, WA are working hard to present their excellent version of Little Shop of Horrors."/>
    <x v="9"/>
    <n v="215"/>
    <x v="2"/>
    <x v="0"/>
    <s v="USD"/>
    <n v="1487811600"/>
    <x v="4027"/>
    <b v="0"/>
    <n v="7"/>
    <b v="0"/>
    <s v="theater/plays"/>
    <n v="7.166666666666667E-2"/>
    <n v="30.714285714285715"/>
    <x v="1"/>
    <x v="6"/>
  </r>
  <r>
    <n v="4028"/>
    <s v="The Last King of the I.D.A. (Minnesota Fringe)"/>
    <s v="The 2014 Minnesota Fringe Festival brings the World Premiere of LightBright's one-act play, The Last King of the I.D.A."/>
    <x v="13"/>
    <n v="561"/>
    <x v="2"/>
    <x v="0"/>
    <s v="USD"/>
    <n v="1402007500"/>
    <x v="4028"/>
    <b v="0"/>
    <n v="11"/>
    <b v="0"/>
    <s v="theater/plays"/>
    <n v="0.28050000000000003"/>
    <n v="51"/>
    <x v="1"/>
    <x v="6"/>
  </r>
  <r>
    <n v="4029"/>
    <s v="Next 2 the Stage"/>
    <s v="A theater complex that educates as we entertain.  We will provide shows that inspire and theater classes that motivate."/>
    <x v="22"/>
    <n v="0"/>
    <x v="2"/>
    <x v="0"/>
    <s v="USD"/>
    <n v="1450053370"/>
    <x v="4029"/>
    <b v="0"/>
    <n v="0"/>
    <b v="0"/>
    <s v="theater/plays"/>
    <n v="0"/>
    <e v="#DIV/0!"/>
    <x v="1"/>
    <x v="6"/>
  </r>
  <r>
    <n v="4030"/>
    <s v="The Martin and Lewis Tribute Show"/>
    <s v="The world's best and only tribute to Dean Martin and Jerry Lewis_x000a_ bringing back the Music, Laughter and the Love."/>
    <x v="30"/>
    <n v="400"/>
    <x v="2"/>
    <x v="0"/>
    <s v="USD"/>
    <n v="1454525340"/>
    <x v="4030"/>
    <b v="0"/>
    <n v="6"/>
    <b v="0"/>
    <s v="theater/plays"/>
    <n v="0.16"/>
    <n v="66.666666666666671"/>
    <x v="1"/>
    <x v="6"/>
  </r>
  <r>
    <n v="4031"/>
    <s v="As You Like It in The Enchanted Forest Wildlife Sanctuary"/>
    <s v="HeARTistry's contemporary production of As You Like It epitomizes the wit and eloquence of William Shakespeare for a modern audience."/>
    <x v="10"/>
    <n v="0"/>
    <x v="2"/>
    <x v="0"/>
    <s v="USD"/>
    <n v="1418914964"/>
    <x v="4031"/>
    <b v="0"/>
    <n v="0"/>
    <b v="0"/>
    <s v="theater/plays"/>
    <n v="0"/>
    <e v="#DIV/0!"/>
    <x v="1"/>
    <x v="6"/>
  </r>
  <r>
    <n v="4032"/>
    <s v="The Modern Theater's 'Play It Forward' Fund"/>
    <s v="'Play it Forward' is a ticket bank for individuals in need. Fund a theater experience for someone that would otherwise go without!"/>
    <x v="436"/>
    <n v="413"/>
    <x v="2"/>
    <x v="0"/>
    <s v="USD"/>
    <n v="1450211116"/>
    <x v="4032"/>
    <b v="0"/>
    <n v="7"/>
    <b v="0"/>
    <s v="theater/plays"/>
    <n v="6.8287037037037035E-2"/>
    <n v="59"/>
    <x v="1"/>
    <x v="6"/>
  </r>
  <r>
    <n v="4033"/>
    <s v="2020 Vision: a love story told over sixty years"/>
    <s v="Help us produce an iconic new verse play, set in the year 2020, with virtuoso acting and hauntingly beautiful words and music"/>
    <x v="437"/>
    <n v="6141.99"/>
    <x v="2"/>
    <x v="1"/>
    <s v="GBP"/>
    <n v="1475398800"/>
    <x v="4033"/>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x v="438"/>
    <n v="200"/>
    <x v="2"/>
    <x v="0"/>
    <s v="USD"/>
    <n v="1428097450"/>
    <x v="4034"/>
    <b v="0"/>
    <n v="2"/>
    <b v="0"/>
    <s v="theater/plays"/>
    <n v="1.4814814814814815E-2"/>
    <n v="100"/>
    <x v="1"/>
    <x v="6"/>
  </r>
  <r>
    <n v="4035"/>
    <s v="The Lost Boy"/>
    <s v="&quot;Stories are where you go to look for the truth of your own life.&quot; (Frank Delaney)"/>
    <x v="3"/>
    <n v="3685"/>
    <x v="2"/>
    <x v="0"/>
    <s v="USD"/>
    <n v="1413925887"/>
    <x v="4035"/>
    <b v="0"/>
    <n v="25"/>
    <b v="0"/>
    <s v="theater/plays"/>
    <n v="0.36849999999999999"/>
    <n v="147.4"/>
    <x v="1"/>
    <x v="6"/>
  </r>
  <r>
    <n v="4036"/>
    <s v="3 Days In Savannah"/>
    <s v="&quot;3 Days In Savannah&quot; explores the issues of love, racism, and regret while reminding us that, &quot;life is a game and love is the prize.&quot;"/>
    <x v="12"/>
    <n v="2823"/>
    <x v="2"/>
    <x v="0"/>
    <s v="USD"/>
    <n v="1404253800"/>
    <x v="4036"/>
    <b v="0"/>
    <n v="17"/>
    <b v="0"/>
    <s v="theater/plays"/>
    <n v="0.47049999999999997"/>
    <n v="166.05882352941177"/>
    <x v="1"/>
    <x v="6"/>
  </r>
  <r>
    <n v="4037"/>
    <s v="The Pelican, by August Strindberg"/>
    <s v="The Pelican is a haunted play by one of Swedenâ€™s most renowned playwrights, August Strindberg, about a mother's tragic deceit."/>
    <x v="176"/>
    <n v="80"/>
    <x v="2"/>
    <x v="0"/>
    <s v="USD"/>
    <n v="1464099900"/>
    <x v="4037"/>
    <b v="0"/>
    <n v="2"/>
    <b v="0"/>
    <s v="theater/plays"/>
    <n v="0.11428571428571428"/>
    <n v="40"/>
    <x v="1"/>
    <x v="6"/>
  </r>
  <r>
    <n v="4038"/>
    <s v="Take the Vagina Monologues to Main Street in Lexington, NC!"/>
    <s v="We are vagina warriors ready to bring our message of human rights, empowerment and diversity to Main St. Lexington, NC."/>
    <x v="30"/>
    <n v="301"/>
    <x v="2"/>
    <x v="0"/>
    <s v="USD"/>
    <n v="1413573010"/>
    <x v="4038"/>
    <b v="0"/>
    <n v="4"/>
    <b v="0"/>
    <s v="theater/plays"/>
    <n v="0.12039999999999999"/>
    <n v="75.25"/>
    <x v="1"/>
    <x v="6"/>
  </r>
  <r>
    <n v="4039"/>
    <s v="Defiant Entertainment presents: The Park Bench"/>
    <s v="Help stage an original One Act Play that brings awareness to Alzheimer's in its debut performance."/>
    <x v="2"/>
    <n v="300"/>
    <x v="2"/>
    <x v="0"/>
    <s v="USD"/>
    <n v="1448949540"/>
    <x v="4039"/>
    <b v="0"/>
    <n v="5"/>
    <b v="0"/>
    <s v="theater/plays"/>
    <n v="0.6"/>
    <n v="60"/>
    <x v="1"/>
    <x v="6"/>
  </r>
  <r>
    <n v="4040"/>
    <s v="The Last Encore Musical"/>
    <s v="This nationally published book, set in the 70â€™s, tells the untold story of singers and a friendly reunion visit turning bad."/>
    <x v="6"/>
    <n v="2500"/>
    <x v="2"/>
    <x v="0"/>
    <s v="USD"/>
    <n v="1437188400"/>
    <x v="4040"/>
    <b v="0"/>
    <n v="2"/>
    <b v="0"/>
    <s v="theater/plays"/>
    <n v="0.3125"/>
    <n v="1250"/>
    <x v="1"/>
    <x v="6"/>
  </r>
  <r>
    <n v="4041"/>
    <s v="In the Land of Gold"/>
    <s v="A bold, colouful, vibrant play centred around the last remaining monarchy of Africa."/>
    <x v="10"/>
    <n v="21"/>
    <x v="2"/>
    <x v="1"/>
    <s v="GBP"/>
    <n v="1473160954"/>
    <x v="4041"/>
    <b v="0"/>
    <n v="2"/>
    <b v="0"/>
    <s v="theater/plays"/>
    <n v="4.1999999999999997E-3"/>
    <n v="10.5"/>
    <x v="1"/>
    <x v="6"/>
  </r>
  <r>
    <n v="4042"/>
    <s v="Messages"/>
    <s v="Acting group and production for inner city youth, about inner city youth. The problems and stuation that they see everyday."/>
    <x v="3"/>
    <n v="21"/>
    <x v="2"/>
    <x v="0"/>
    <s v="USD"/>
    <n v="1421781360"/>
    <x v="4042"/>
    <b v="0"/>
    <n v="3"/>
    <b v="0"/>
    <s v="theater/plays"/>
    <n v="2.0999999999999999E-3"/>
    <n v="7"/>
    <x v="1"/>
    <x v="6"/>
  </r>
  <r>
    <n v="4043"/>
    <s v="Not making potato salad here!"/>
    <s v="This could be my last play, need to bring my son out to see it before it's over.  Need to fly him here from BC"/>
    <x v="43"/>
    <n v="0"/>
    <x v="2"/>
    <x v="5"/>
    <s v="CAD"/>
    <n v="1416524325"/>
    <x v="4043"/>
    <b v="0"/>
    <n v="0"/>
    <b v="0"/>
    <s v="theater/plays"/>
    <n v="0"/>
    <e v="#DIV/0!"/>
    <x v="1"/>
    <x v="6"/>
  </r>
  <r>
    <n v="4044"/>
    <s v="Cielito Lindo (Pretty Little One)"/>
    <s v="A bilingual play in The New Works Festival at UT that crosses cultures and explores what it means to be confident with who you are."/>
    <x v="20"/>
    <n v="225"/>
    <x v="2"/>
    <x v="0"/>
    <s v="USD"/>
    <n v="1428642000"/>
    <x v="4044"/>
    <b v="0"/>
    <n v="4"/>
    <b v="0"/>
    <s v="theater/plays"/>
    <n v="0.375"/>
    <n v="56.25"/>
    <x v="1"/>
    <x v="6"/>
  </r>
  <r>
    <n v="4045"/>
    <s v="The Hostages"/>
    <s v="&quot;The Hostages&quot; is about a bank robbery gone wrong, as we learn more about each characters, we question who are the actually hostages..."/>
    <x v="10"/>
    <n v="1"/>
    <x v="2"/>
    <x v="2"/>
    <s v="AUD"/>
    <n v="1408596589"/>
    <x v="4045"/>
    <b v="0"/>
    <n v="1"/>
    <b v="0"/>
    <s v="theater/plays"/>
    <n v="2.0000000000000001E-4"/>
    <n v="1"/>
    <x v="1"/>
    <x v="6"/>
  </r>
  <r>
    <n v="4046"/>
    <s v="Glenn Herman's EXPRESSIONS: The UnKnown"/>
    <s v="An eclectic One Man stage show, that takes the audience on a journey through vast personalities, as he discovers his true self...#Drama"/>
    <x v="439"/>
    <n v="460"/>
    <x v="2"/>
    <x v="0"/>
    <s v="USD"/>
    <n v="1413992210"/>
    <x v="4046"/>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x v="10"/>
    <n v="110"/>
    <x v="2"/>
    <x v="0"/>
    <s v="USD"/>
    <n v="1420938000"/>
    <x v="4047"/>
    <b v="0"/>
    <n v="4"/>
    <b v="0"/>
    <s v="theater/plays"/>
    <n v="2.1999999999999999E-2"/>
    <n v="27.5"/>
    <x v="1"/>
    <x v="6"/>
  </r>
  <r>
    <n v="4048"/>
    <s v="Speechless"/>
    <s v="The unspoken story of growing up disabled with cerebral palsy and no speech. This inclusive company fights ignorance using dark humour."/>
    <x v="73"/>
    <n v="3001"/>
    <x v="2"/>
    <x v="1"/>
    <s v="GBP"/>
    <n v="1460373187"/>
    <x v="4048"/>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x v="22"/>
    <n v="16"/>
    <x v="2"/>
    <x v="0"/>
    <s v="USD"/>
    <n v="1436914815"/>
    <x v="4049"/>
    <b v="0"/>
    <n v="1"/>
    <b v="0"/>
    <s v="theater/plays"/>
    <n v="8.0000000000000004E-4"/>
    <n v="16"/>
    <x v="1"/>
    <x v="6"/>
  </r>
  <r>
    <n v="4050"/>
    <s v="Ø¢Ù…ÙŠÙ† (Amen)"/>
    <s v="Amen is an important jarring story about the repercussions of reporting the war from the front lines and the war that follows them home"/>
    <x v="15"/>
    <n v="1"/>
    <x v="2"/>
    <x v="0"/>
    <s v="USD"/>
    <n v="1414077391"/>
    <x v="4050"/>
    <b v="0"/>
    <n v="1"/>
    <b v="0"/>
    <s v="theater/plays"/>
    <n v="6.6666666666666664E-4"/>
    <n v="1"/>
    <x v="1"/>
    <x v="6"/>
  </r>
  <r>
    <n v="4051"/>
    <s v="Phantom of the Kun Opera"/>
    <s v="It is a heart-breaking life story of Wu family who tries to preserve the gem of Chinese Kun Opera through generations."/>
    <x v="2"/>
    <n v="0"/>
    <x v="2"/>
    <x v="0"/>
    <s v="USD"/>
    <n v="1399618380"/>
    <x v="4051"/>
    <b v="0"/>
    <n v="0"/>
    <b v="0"/>
    <s v="theater/plays"/>
    <n v="0"/>
    <e v="#DIV/0!"/>
    <x v="1"/>
    <x v="6"/>
  </r>
  <r>
    <n v="4052"/>
    <s v="Throw Like A Girl"/>
    <s v="This empowering piece encourages women to rise up and pursue their dreams, not by behaving like a boy but by,_x000a_â€œThrowing Like A Girl.â€"/>
    <x v="9"/>
    <n v="1126"/>
    <x v="2"/>
    <x v="0"/>
    <s v="USD"/>
    <n v="1413234316"/>
    <x v="4052"/>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x v="2"/>
    <n v="110"/>
    <x v="2"/>
    <x v="1"/>
    <s v="GBP"/>
    <n v="1416081600"/>
    <x v="4053"/>
    <b v="0"/>
    <n v="2"/>
    <b v="0"/>
    <s v="theater/plays"/>
    <n v="0.22"/>
    <n v="55"/>
    <x v="1"/>
    <x v="6"/>
  </r>
  <r>
    <n v="4054"/>
    <s v="Truth is..&quot;Real Love Ain't Suppose to Hurt&quot;"/>
    <s v="I love you,he said,then he kissed her as her tears fell down.It was my fault but make up will fix it&quot;she replied,then he hit her again!"/>
    <x v="440"/>
    <n v="0"/>
    <x v="2"/>
    <x v="0"/>
    <s v="USD"/>
    <n v="1475294400"/>
    <x v="4054"/>
    <b v="0"/>
    <n v="0"/>
    <b v="0"/>
    <s v="theater/plays"/>
    <n v="0"/>
    <e v="#DIV/0!"/>
    <x v="1"/>
    <x v="6"/>
  </r>
  <r>
    <n v="4055"/>
    <s v="'The Tempest' at the Minack Theatre Cornwall, July 2014"/>
    <s v="Moving Stories' 'The Tempest' promises to be vibrant &amp; enchanting, with original music, vivid design &amp; unforgettable performances."/>
    <x v="10"/>
    <n v="881"/>
    <x v="2"/>
    <x v="1"/>
    <s v="GBP"/>
    <n v="1403192031"/>
    <x v="4055"/>
    <b v="0"/>
    <n v="21"/>
    <b v="0"/>
    <s v="theater/plays"/>
    <n v="0.1762"/>
    <n v="41.952380952380949"/>
    <x v="1"/>
    <x v="6"/>
  </r>
  <r>
    <n v="4056"/>
    <s v="American Pride"/>
    <s v="American Pride is a play centered on the Poetry of one Iraq War veteran, and follows her journey through war and back home."/>
    <x v="15"/>
    <n v="795"/>
    <x v="2"/>
    <x v="0"/>
    <s v="USD"/>
    <n v="1467575940"/>
    <x v="4056"/>
    <b v="0"/>
    <n v="9"/>
    <b v="0"/>
    <s v="theater/plays"/>
    <n v="0.53"/>
    <n v="88.333333333333329"/>
    <x v="1"/>
    <x v="6"/>
  </r>
  <r>
    <n v="4057"/>
    <s v="HOWARD BARKER DOUBLE BILL - Arcola Theatre 2015"/>
    <s v="Exhilarating Double Bill uniting London premiere of THE TWELFTH BATTLE OF ISONZO &amp; thrilling revival of JUDITH: A PARTING FROM THE BODY"/>
    <x v="8"/>
    <n v="775"/>
    <x v="2"/>
    <x v="1"/>
    <s v="GBP"/>
    <n v="1448492400"/>
    <x v="4057"/>
    <b v="0"/>
    <n v="6"/>
    <b v="0"/>
    <s v="theater/plays"/>
    <n v="0.22142857142857142"/>
    <n v="129.16666666666666"/>
    <x v="1"/>
    <x v="6"/>
  </r>
  <r>
    <n v="4058"/>
    <s v="Secret of Shahrazad (World Premier)"/>
    <s v="Help reveal the beauty of Islamic culture by launching this new adventure play celebrating Persian music, dance, and lore."/>
    <x v="192"/>
    <n v="95"/>
    <x v="2"/>
    <x v="0"/>
    <s v="USD"/>
    <n v="1459483140"/>
    <x v="4058"/>
    <b v="0"/>
    <n v="4"/>
    <b v="0"/>
    <s v="theater/plays"/>
    <n v="2.5333333333333333E-2"/>
    <n v="23.75"/>
    <x v="1"/>
    <x v="6"/>
  </r>
  <r>
    <n v="4059"/>
    <s v="The Million Dollar Shot"/>
    <s v="A very Canadian children's play inspired by the tradition of British pantomimes like Aladdin, and the Nutcracker."/>
    <x v="3"/>
    <n v="250"/>
    <x v="2"/>
    <x v="5"/>
    <s v="CAD"/>
    <n v="1410836400"/>
    <x v="4059"/>
    <b v="0"/>
    <n v="7"/>
    <b v="0"/>
    <s v="theater/plays"/>
    <n v="2.5000000000000001E-2"/>
    <n v="35.714285714285715"/>
    <x v="1"/>
    <x v="6"/>
  </r>
  <r>
    <n v="4060"/>
    <s v="Good Evening, I'm Robert Service"/>
    <s v="A funny, poignant play that revives the forgotten life and adventures of great Scottish Canadian, world renowned poet, Robert Service."/>
    <x v="3"/>
    <n v="285"/>
    <x v="2"/>
    <x v="5"/>
    <s v="CAD"/>
    <n v="1403539200"/>
    <x v="4060"/>
    <b v="0"/>
    <n v="5"/>
    <b v="0"/>
    <s v="theater/plays"/>
    <n v="2.8500000000000001E-2"/>
    <n v="57"/>
    <x v="1"/>
    <x v="6"/>
  </r>
  <r>
    <n v="4061"/>
    <s v="PRODUCE the Stage Play SKYLAR'S SYNDROME by Gavin Kayner"/>
    <s v="SKYLAR'S SYNDROME is a tremendous psychodrama by master playwright Gavin Kayner!"/>
    <x v="441"/>
    <n v="0"/>
    <x v="2"/>
    <x v="0"/>
    <s v="USD"/>
    <n v="1461205423"/>
    <x v="4061"/>
    <b v="0"/>
    <n v="0"/>
    <b v="0"/>
    <s v="theater/plays"/>
    <n v="0"/>
    <e v="#DIV/0!"/>
    <x v="1"/>
    <x v="6"/>
  </r>
  <r>
    <n v="4062"/>
    <s v="Motorcycle MacBeth...NOT your grandmother's Shakespeare!"/>
    <s v="Shakespeare's beloved tragedy, MacBeth, staged in the Black Hills of Wyoming during Sturgis '76. Warning! This is no church picnic!"/>
    <x v="22"/>
    <n v="490"/>
    <x v="2"/>
    <x v="0"/>
    <s v="USD"/>
    <n v="1467481468"/>
    <x v="4062"/>
    <b v="0"/>
    <n v="3"/>
    <b v="0"/>
    <s v="theater/plays"/>
    <n v="2.4500000000000001E-2"/>
    <n v="163.33333333333334"/>
    <x v="1"/>
    <x v="6"/>
  </r>
  <r>
    <n v="4063"/>
    <s v="Whisper Me Happy Ever After (WMHEA)"/>
    <s v="WMHAE by Julie McNamara, raises awareness of the effects domestic violence has on the mental health of young people who witness it."/>
    <x v="196"/>
    <n v="135"/>
    <x v="2"/>
    <x v="1"/>
    <s v="GBP"/>
    <n v="1403886084"/>
    <x v="4063"/>
    <b v="0"/>
    <n v="9"/>
    <b v="0"/>
    <s v="theater/plays"/>
    <n v="1.4210526315789474E-2"/>
    <n v="15"/>
    <x v="1"/>
    <x v="6"/>
  </r>
  <r>
    <n v="4064"/>
    <s v="Help us make &quot;The Odd Couple&quot; a show to remember."/>
    <s v="We are mounting a production of Neil Simon's brilliant comedy, The Odd Couple, and need your help to make it as wonderful as we can."/>
    <x v="13"/>
    <n v="385"/>
    <x v="2"/>
    <x v="2"/>
    <s v="AUD"/>
    <n v="1430316426"/>
    <x v="4064"/>
    <b v="0"/>
    <n v="6"/>
    <b v="0"/>
    <s v="theater/plays"/>
    <n v="0.1925"/>
    <n v="64.166666666666671"/>
    <x v="1"/>
    <x v="6"/>
  </r>
  <r>
    <n v="4065"/>
    <s v="A Midsummer's Night's Dream"/>
    <s v="A classical/ fantasy version of midsummers done by professionally trained actors in Tulsa!"/>
    <x v="23"/>
    <n v="27"/>
    <x v="2"/>
    <x v="0"/>
    <s v="USD"/>
    <n v="1407883811"/>
    <x v="4065"/>
    <b v="0"/>
    <n v="4"/>
    <b v="0"/>
    <s v="theater/plays"/>
    <n v="6.7499999999999999E-3"/>
    <n v="6.75"/>
    <x v="1"/>
    <x v="6"/>
  </r>
  <r>
    <n v="4066"/>
    <s v="Divine Connection Performing Arts Leadership Program"/>
    <s v="We have created an outstanding mobile Performing Arts Program that has great impact on the social development in multiple communities."/>
    <x v="36"/>
    <n v="25"/>
    <x v="2"/>
    <x v="0"/>
    <s v="USD"/>
    <n v="1463619388"/>
    <x v="4066"/>
    <b v="0"/>
    <n v="1"/>
    <b v="0"/>
    <s v="theater/plays"/>
    <n v="1.6666666666666668E-3"/>
    <n v="25"/>
    <x v="1"/>
    <x v="6"/>
  </r>
  <r>
    <n v="4067"/>
    <s v="Help Shakespeare Troupe accept invite to perform in UK!"/>
    <s v="Will Power Troupe is the only US group invited to perform in London's Shakespeare Festival. We need your help to bring the USA to UK!"/>
    <x v="10"/>
    <n v="3045"/>
    <x v="2"/>
    <x v="0"/>
    <s v="USD"/>
    <n v="1443408550"/>
    <x v="4067"/>
    <b v="0"/>
    <n v="17"/>
    <b v="0"/>
    <s v="theater/plays"/>
    <n v="0.60899999999999999"/>
    <n v="179.11764705882354"/>
    <x v="1"/>
    <x v="6"/>
  </r>
  <r>
    <n v="4068"/>
    <s v="Produce BELLE DAME SANS MERCI a stage play"/>
    <s v="Be a PRODUCER of the Original stage play BELLE DAME SANS MERCI by Michael Fenlason! :-) :-( !"/>
    <x v="442"/>
    <n v="34.950000000000003"/>
    <x v="2"/>
    <x v="0"/>
    <s v="USD"/>
    <n v="1484348700"/>
    <x v="4068"/>
    <b v="0"/>
    <n v="1"/>
    <b v="0"/>
    <s v="theater/plays"/>
    <n v="0.01"/>
    <n v="34.950000000000003"/>
    <x v="1"/>
    <x v="6"/>
  </r>
  <r>
    <n v="4069"/>
    <s v="The Pendulum Swings"/>
    <s v="'The Pendulum Swings' is a three-act dark comedy that sees Frank and Michael await their execution on Death Row."/>
    <x v="21"/>
    <n v="430"/>
    <x v="2"/>
    <x v="1"/>
    <s v="GBP"/>
    <n v="1425124800"/>
    <x v="4069"/>
    <b v="0"/>
    <n v="13"/>
    <b v="0"/>
    <s v="theater/plays"/>
    <n v="0.34399999999999997"/>
    <n v="33.07692307692308"/>
    <x v="1"/>
    <x v="6"/>
  </r>
  <r>
    <n v="4070"/>
    <s v="Southern Utah University: V-Day 2015"/>
    <s v="V-Day Southern Utah University 2015 and Second Studio Players presents: The Vagina Monologues"/>
    <x v="28"/>
    <n v="165"/>
    <x v="2"/>
    <x v="0"/>
    <s v="USD"/>
    <n v="1425178800"/>
    <x v="4070"/>
    <b v="0"/>
    <n v="6"/>
    <b v="0"/>
    <s v="theater/plays"/>
    <n v="0.16500000000000001"/>
    <n v="27.5"/>
    <x v="1"/>
    <x v="6"/>
  </r>
  <r>
    <n v="4071"/>
    <s v="ATEMPORAL"/>
    <s v="ExÃ¡men final de alumnos del Centro de CapacitaciÃ³n de la ANDA. Son extractos de obras: El JardÃ­n de los CerezoS, Madre Coraje y Casa"/>
    <x v="22"/>
    <n v="0"/>
    <x v="2"/>
    <x v="14"/>
    <s v="MXN"/>
    <n v="1482779931"/>
    <x v="4071"/>
    <b v="0"/>
    <n v="0"/>
    <b v="0"/>
    <s v="theater/plays"/>
    <n v="0"/>
    <e v="#DIV/0!"/>
    <x v="1"/>
    <x v="6"/>
  </r>
  <r>
    <n v="4072"/>
    <s v="Oh! What a Lovely War - Salute the Centenary"/>
    <s v="Salute the Centenary with this satirical and moving play. The centenary has national relevance, and we want to mark it in our community"/>
    <x v="28"/>
    <n v="4"/>
    <x v="2"/>
    <x v="1"/>
    <s v="GBP"/>
    <n v="1408646111"/>
    <x v="4072"/>
    <b v="0"/>
    <n v="2"/>
    <b v="0"/>
    <s v="theater/plays"/>
    <n v="4.0000000000000001E-3"/>
    <n v="2"/>
    <x v="1"/>
    <x v="6"/>
  </r>
  <r>
    <n v="4073"/>
    <s v="OTHELLO, by William Shakespeare ( FUNDRAISER)"/>
    <s v="OTHELLO, directed by Daniel Echevarria. A tragedy that highlights political corruption and the madness that can come out of love."/>
    <x v="8"/>
    <n v="37"/>
    <x v="2"/>
    <x v="0"/>
    <s v="USD"/>
    <n v="1431144000"/>
    <x v="4073"/>
    <b v="0"/>
    <n v="2"/>
    <b v="0"/>
    <s v="theater/plays"/>
    <n v="1.0571428571428572E-2"/>
    <n v="18.5"/>
    <x v="1"/>
    <x v="6"/>
  </r>
  <r>
    <n v="4074"/>
    <s v="The Free Man - the story of Hurr"/>
    <s v="A performance to inspire people, regardless of their faith, to visualise the repentance of Hurr and the forgiveness of Imam Hussain"/>
    <x v="181"/>
    <n v="735"/>
    <x v="2"/>
    <x v="1"/>
    <s v="GBP"/>
    <n v="1446732975"/>
    <x v="4074"/>
    <b v="0"/>
    <n v="21"/>
    <b v="0"/>
    <s v="theater/plays"/>
    <n v="0.26727272727272727"/>
    <n v="35"/>
    <x v="1"/>
    <x v="6"/>
  </r>
  <r>
    <n v="4075"/>
    <s v="Julius Caesar - Which side will you choose?"/>
    <s v="Set in the near future, this version of Shakespeare's classic play looks at how events that shook an empire could still happen today."/>
    <x v="13"/>
    <n v="576"/>
    <x v="2"/>
    <x v="1"/>
    <s v="GBP"/>
    <n v="1404149280"/>
    <x v="4075"/>
    <b v="0"/>
    <n v="13"/>
    <b v="0"/>
    <s v="theater/plays"/>
    <n v="0.28799999999999998"/>
    <n v="44.307692307692307"/>
    <x v="1"/>
    <x v="6"/>
  </r>
  <r>
    <n v="4076"/>
    <s v="The Walls of Jericho ( A Voice for Warrior Families)"/>
    <s v="A play to raise awareness about the effects of mental illness on a military family in the Cold War area."/>
    <x v="176"/>
    <n v="0"/>
    <x v="2"/>
    <x v="0"/>
    <s v="USD"/>
    <n v="1413921060"/>
    <x v="4076"/>
    <b v="0"/>
    <n v="0"/>
    <b v="0"/>
    <s v="theater/plays"/>
    <n v="0"/>
    <e v="#DIV/0!"/>
    <x v="1"/>
    <x v="6"/>
  </r>
  <r>
    <n v="4077"/>
    <s v="Citrus Heights Theatre In The Heights"/>
    <s v="We aim to bring creative, innovative, exciting, educational and fun community theater (with a professional attitude) to a new location."/>
    <x v="36"/>
    <n v="1335"/>
    <x v="2"/>
    <x v="0"/>
    <s v="USD"/>
    <n v="1482339794"/>
    <x v="4077"/>
    <b v="0"/>
    <n v="6"/>
    <b v="0"/>
    <s v="theater/plays"/>
    <n v="8.8999999999999996E-2"/>
    <n v="222.5"/>
    <x v="1"/>
    <x v="6"/>
  </r>
  <r>
    <n v="4078"/>
    <s v="Theatre Memoire"/>
    <s v="Theatre Memoire are a High Wycombe based theatre company. Performing plays about multi-culturalism and interconectedness."/>
    <x v="49"/>
    <n v="0"/>
    <x v="2"/>
    <x v="1"/>
    <s v="GBP"/>
    <n v="1485543242"/>
    <x v="4078"/>
    <b v="0"/>
    <n v="0"/>
    <b v="0"/>
    <s v="theater/plays"/>
    <n v="0"/>
    <e v="#DIV/0!"/>
    <x v="1"/>
    <x v="6"/>
  </r>
  <r>
    <n v="4079"/>
    <s v="Professor O'Hannigan's Time Machine (Student Directed)"/>
    <s v="A tale of obsession, science, and lost love! Help the Caddo Magnet Players give this student-written play its debut on a real stage!"/>
    <x v="9"/>
    <n v="5"/>
    <x v="2"/>
    <x v="0"/>
    <s v="USD"/>
    <n v="1466375521"/>
    <x v="4079"/>
    <b v="0"/>
    <n v="1"/>
    <b v="0"/>
    <s v="theater/plays"/>
    <n v="1.6666666666666668E-3"/>
    <n v="5"/>
    <x v="1"/>
    <x v="6"/>
  </r>
  <r>
    <n v="4080"/>
    <s v="Uncommonnotions"/>
    <s v="&quot;Uncommonnotion&quot;. is a collections of short humors stories, I want to develop into plays, interest has been shown in this idea."/>
    <x v="9"/>
    <n v="0"/>
    <x v="2"/>
    <x v="0"/>
    <s v="USD"/>
    <n v="1465930440"/>
    <x v="4080"/>
    <b v="0"/>
    <n v="0"/>
    <b v="0"/>
    <s v="theater/plays"/>
    <n v="0"/>
    <e v="#DIV/0!"/>
    <x v="1"/>
    <x v="6"/>
  </r>
  <r>
    <n v="4081"/>
    <s v="AU Theatre Wing (Pygmalion Sound and Lighting Fees)"/>
    <s v="AUTheatreWing is a student theatre association fostering the development of the dramatic arts at our university."/>
    <x v="443"/>
    <n v="350"/>
    <x v="2"/>
    <x v="0"/>
    <s v="USD"/>
    <n v="1425819425"/>
    <x v="4081"/>
    <b v="0"/>
    <n v="12"/>
    <b v="0"/>
    <s v="theater/plays"/>
    <n v="0.15737410071942445"/>
    <n v="29.166666666666668"/>
    <x v="1"/>
    <x v="6"/>
  </r>
  <r>
    <n v="4082"/>
    <s v="Blazed Donuts: An Orginial One Act"/>
    <s v="A short one act play about an undercover cop posing as a girl scout trying to stop a doughnut shop from selling drug filled doughnuts."/>
    <x v="325"/>
    <n v="3"/>
    <x v="2"/>
    <x v="0"/>
    <s v="USD"/>
    <n v="1447542000"/>
    <x v="4082"/>
    <b v="0"/>
    <n v="2"/>
    <b v="0"/>
    <s v="theater/plays"/>
    <n v="0.02"/>
    <n v="1.5"/>
    <x v="1"/>
    <x v="6"/>
  </r>
  <r>
    <n v="4083"/>
    <s v="Defendant Maurice Chevalier"/>
    <s v="Condemned to death for Collaboration with the Nazis, popular French Singer &amp; Entertainer Maurice Chevalier tells his side of the story"/>
    <x v="8"/>
    <n v="759"/>
    <x v="2"/>
    <x v="0"/>
    <s v="USD"/>
    <n v="1452795416"/>
    <x v="4083"/>
    <b v="0"/>
    <n v="6"/>
    <b v="0"/>
    <s v="theater/plays"/>
    <n v="0.21685714285714286"/>
    <n v="126.5"/>
    <x v="1"/>
    <x v="6"/>
  </r>
  <r>
    <n v="4084"/>
    <s v="WANTS (We Are Not The Same)"/>
    <s v="WANTS deals with diversity in all its various facets._x000a_The drama is set in a futuristic society where no diversity si accepted."/>
    <x v="9"/>
    <n v="10"/>
    <x v="2"/>
    <x v="13"/>
    <s v="EUR"/>
    <n v="1476008906"/>
    <x v="4084"/>
    <b v="0"/>
    <n v="1"/>
    <b v="0"/>
    <s v="theater/plays"/>
    <n v="3.3333333333333335E-3"/>
    <n v="10"/>
    <x v="1"/>
    <x v="6"/>
  </r>
  <r>
    <n v="4085"/>
    <s v="Age of Valor: Heritage - The Audio Drama"/>
    <s v="Just like the good old fashioned radio dramas, Heritage will be performed and narrated for you by 16 different talented voice actors."/>
    <x v="8"/>
    <n v="10"/>
    <x v="2"/>
    <x v="0"/>
    <s v="USD"/>
    <n v="1427169540"/>
    <x v="4085"/>
    <b v="0"/>
    <n v="1"/>
    <b v="0"/>
    <s v="theater/plays"/>
    <n v="2.8571428571428571E-3"/>
    <n v="10"/>
    <x v="1"/>
    <x v="6"/>
  </r>
  <r>
    <n v="4086"/>
    <s v="Carpe Diem Theater Troupe"/>
    <s v="Our theater troupe needs your help to put on a unique production of Hamlet! Pledge to help young actors learn and refine their skills!"/>
    <x v="28"/>
    <n v="47"/>
    <x v="2"/>
    <x v="0"/>
    <s v="USD"/>
    <n v="1448078400"/>
    <x v="4086"/>
    <b v="0"/>
    <n v="5"/>
    <b v="0"/>
    <s v="theater/plays"/>
    <n v="4.7E-2"/>
    <n v="9.4"/>
    <x v="1"/>
    <x v="6"/>
  </r>
  <r>
    <n v="4087"/>
    <s v="Stage Production &quot;The Nail Shop&quot;"/>
    <s v="Comedy Stage Play"/>
    <x v="376"/>
    <n v="0"/>
    <x v="2"/>
    <x v="0"/>
    <s v="USD"/>
    <n v="1468777786"/>
    <x v="4087"/>
    <b v="0"/>
    <n v="0"/>
    <b v="0"/>
    <s v="theater/plays"/>
    <n v="0"/>
    <e v="#DIV/0!"/>
    <x v="1"/>
    <x v="6"/>
  </r>
  <r>
    <n v="4088"/>
    <s v="Community Theatre Project-Children's Show (Arthur)"/>
    <s v="Young persons theatre company working in deprived area seeking funding for children's theatrical production."/>
    <x v="13"/>
    <n v="216"/>
    <x v="2"/>
    <x v="1"/>
    <s v="GBP"/>
    <n v="1421403960"/>
    <x v="4088"/>
    <b v="0"/>
    <n v="3"/>
    <b v="0"/>
    <s v="theater/plays"/>
    <n v="0.108"/>
    <n v="72"/>
    <x v="1"/>
    <x v="6"/>
  </r>
  <r>
    <n v="4089"/>
    <s v="THE SNAIL: a comedy play at Hollywood Fringe Festival 2015"/>
    <s v="&quot;The Snail&quot; is the story of Andrew, a Transgender, who discovers his identity through the relationship with parents, with peers and sex"/>
    <x v="10"/>
    <n v="240"/>
    <x v="2"/>
    <x v="0"/>
    <s v="USD"/>
    <n v="1433093700"/>
    <x v="4089"/>
    <b v="0"/>
    <n v="8"/>
    <b v="0"/>
    <s v="theater/plays"/>
    <n v="4.8000000000000001E-2"/>
    <n v="30"/>
    <x v="1"/>
    <x v="6"/>
  </r>
  <r>
    <n v="4090"/>
    <s v="&quot; Sweet O'l Mama &quot; Theater Production"/>
    <s v="A gripping re-enactment of a true breast cancer survival story, highlighted with inspiration and laughter!"/>
    <x v="28"/>
    <n v="32"/>
    <x v="2"/>
    <x v="0"/>
    <s v="USD"/>
    <n v="1438959600"/>
    <x v="4090"/>
    <b v="0"/>
    <n v="3"/>
    <b v="0"/>
    <s v="theater/plays"/>
    <n v="3.2000000000000001E-2"/>
    <n v="10.666666666666666"/>
    <x v="1"/>
    <x v="6"/>
  </r>
  <r>
    <n v="4091"/>
    <s v="The 'Theater of Community' Tour"/>
    <s v="Unique  troupe will bring the wonder &amp; joy of Therapeutic Theater to  youth with severe multiple disabilities, &amp; adults with Alzheimers"/>
    <x v="183"/>
    <n v="204"/>
    <x v="2"/>
    <x v="0"/>
    <s v="USD"/>
    <n v="1421410151"/>
    <x v="4091"/>
    <b v="0"/>
    <n v="8"/>
    <b v="0"/>
    <s v="theater/plays"/>
    <n v="0.1275"/>
    <n v="25.5"/>
    <x v="1"/>
    <x v="6"/>
  </r>
  <r>
    <n v="4092"/>
    <s v="A CRY FOR HELP"/>
    <s v="&quot;A Cry for Help is Riveting, Inspiring, and Mesmerizing. You will laugh, cry, and be thinking about your own Cry for Help&quot;"/>
    <x v="74"/>
    <n v="20"/>
    <x v="2"/>
    <x v="0"/>
    <s v="USD"/>
    <n v="1428205247"/>
    <x v="4092"/>
    <b v="0"/>
    <n v="1"/>
    <b v="0"/>
    <s v="theater/plays"/>
    <n v="1.8181818181818181E-4"/>
    <n v="20"/>
    <x v="1"/>
    <x v="6"/>
  </r>
  <r>
    <n v="4093"/>
    <s v="The Grouch Who Couldn't Steal Christmas"/>
    <s v="'The Grouch' is the perfect way to brighten up your Christmas. Full of love, laughs and some sheer calculated silliness, don't miss it!"/>
    <x v="30"/>
    <n v="60"/>
    <x v="2"/>
    <x v="1"/>
    <s v="GBP"/>
    <n v="1440272093"/>
    <x v="4093"/>
    <b v="0"/>
    <n v="4"/>
    <b v="0"/>
    <s v="theater/plays"/>
    <n v="2.4E-2"/>
    <n v="15"/>
    <x v="1"/>
    <x v="6"/>
  </r>
  <r>
    <n v="4094"/>
    <s v="Live at the Speakeasy with Ryan Anderson"/>
    <s v="Live at the Speakeasy with Ryan Anderson is a local talk show! Showcasing local artist, special guest, and talented bands."/>
    <x v="13"/>
    <n v="730"/>
    <x v="2"/>
    <x v="0"/>
    <s v="USD"/>
    <n v="1413953940"/>
    <x v="4094"/>
    <b v="0"/>
    <n v="8"/>
    <b v="0"/>
    <s v="theater/plays"/>
    <n v="0.36499999999999999"/>
    <n v="91.25"/>
    <x v="1"/>
    <x v="6"/>
  </r>
  <r>
    <n v="4095"/>
    <s v="LOPE ENAMORADO"/>
    <s v="Proyecto teatral dirigido por MartÃ­n Acosta que habla y reflexiona sobre el amor y su naturaleza."/>
    <x v="11"/>
    <n v="800"/>
    <x v="2"/>
    <x v="14"/>
    <s v="MXN"/>
    <n v="1482108350"/>
    <x v="4095"/>
    <b v="0"/>
    <n v="1"/>
    <b v="0"/>
    <s v="theater/plays"/>
    <n v="2.6666666666666668E-2"/>
    <n v="800"/>
    <x v="1"/>
    <x v="6"/>
  </r>
  <r>
    <n v="4096"/>
    <s v="Theatre for Life, Youth Theatre Company, Southampton UK"/>
    <s v="Theatre for Life believes in unlocking young people's creativity, developing self belief and creating positive opportunities."/>
    <x v="8"/>
    <n v="400"/>
    <x v="2"/>
    <x v="1"/>
    <s v="GBP"/>
    <n v="1488271860"/>
    <x v="4096"/>
    <b v="0"/>
    <n v="5"/>
    <b v="0"/>
    <s v="theater/plays"/>
    <n v="0.11428571428571428"/>
    <n v="80"/>
    <x v="1"/>
    <x v="6"/>
  </r>
  <r>
    <n v="4097"/>
    <s v="And There Was War! Major Theatre Production"/>
    <s v="And There Was War is a play, a biblical narrative deeply entrenched in the concepts of the great controversy between Good and Evil!"/>
    <x v="3"/>
    <n v="0"/>
    <x v="2"/>
    <x v="1"/>
    <s v="GBP"/>
    <n v="1454284500"/>
    <x v="4097"/>
    <b v="0"/>
    <n v="0"/>
    <b v="0"/>
    <s v="theater/plays"/>
    <n v="0"/>
    <e v="#DIV/0!"/>
    <x v="1"/>
    <x v="6"/>
  </r>
  <r>
    <n v="4098"/>
    <s v="Life is simple"/>
    <s v="Community Youth play, written by and performed by the youth about finding joy in the simple things in life"/>
    <x v="96"/>
    <n v="0"/>
    <x v="2"/>
    <x v="0"/>
    <s v="USD"/>
    <n v="1465060797"/>
    <x v="4098"/>
    <b v="0"/>
    <n v="0"/>
    <b v="0"/>
    <s v="theater/plays"/>
    <n v="0"/>
    <e v="#DIV/0!"/>
    <x v="1"/>
    <x v="6"/>
  </r>
  <r>
    <n v="4099"/>
    <s v="L.U.N.A. Theatre Company produces &quot;Steel Magnolias&quot;"/>
    <s v="L.U.N.A. (Love, Understanding, Nurturing, and Awareness) is a non-profit organization dedicated to helping raise awareness for causes."/>
    <x v="37"/>
    <n v="50"/>
    <x v="2"/>
    <x v="0"/>
    <s v="USD"/>
    <n v="1472847873"/>
    <x v="4099"/>
    <b v="0"/>
    <n v="1"/>
    <b v="0"/>
    <s v="theater/plays"/>
    <n v="1.1111111111111112E-2"/>
    <n v="50"/>
    <x v="1"/>
    <x v="6"/>
  </r>
  <r>
    <n v="4100"/>
    <s v="America is at the Mall: A Play in Three Acts"/>
    <s v="How does war change a family?  A peek into one family's kitchen as their soldier fights in Iraq."/>
    <x v="444"/>
    <n v="0"/>
    <x v="2"/>
    <x v="0"/>
    <s v="USD"/>
    <n v="1414205990"/>
    <x v="4100"/>
    <b v="0"/>
    <n v="0"/>
    <b v="0"/>
    <s v="theater/plays"/>
    <n v="0"/>
    <e v="#DIV/0!"/>
    <x v="1"/>
    <x v="6"/>
  </r>
  <r>
    <n v="4101"/>
    <s v="Meet The Claires - Valentine's Day Weekend Comedy Stage Play"/>
    <s v="This is a Comedic Story about a young boy who saw the image of the perfect woman and from that point searched for someone similar"/>
    <x v="20"/>
    <n v="0"/>
    <x v="2"/>
    <x v="0"/>
    <s v="USD"/>
    <n v="1485380482"/>
    <x v="4101"/>
    <b v="0"/>
    <n v="0"/>
    <b v="0"/>
    <s v="theater/plays"/>
    <n v="0"/>
    <e v="#DIV/0!"/>
    <x v="1"/>
    <x v="6"/>
  </r>
  <r>
    <n v="4102"/>
    <s v="4th Wall Theatre Project"/>
    <s v="Local Community theater to get up and running in the Idaho Falls area. Something new, something different!"/>
    <x v="2"/>
    <n v="137"/>
    <x v="2"/>
    <x v="0"/>
    <s v="USD"/>
    <n v="1463343673"/>
    <x v="4102"/>
    <b v="0"/>
    <n v="6"/>
    <b v="0"/>
    <s v="theater/plays"/>
    <n v="0.27400000000000002"/>
    <n v="22.833333333333332"/>
    <x v="1"/>
    <x v="6"/>
  </r>
  <r>
    <n v="4103"/>
    <s v="Weather Men"/>
    <s v="Weather Men is a play, written by Nathan Black.  A comedy/drama that explores the question of 'why people stay together?'"/>
    <x v="28"/>
    <n v="100"/>
    <x v="2"/>
    <x v="0"/>
    <s v="USD"/>
    <n v="1440613920"/>
    <x v="4103"/>
    <b v="0"/>
    <n v="6"/>
    <b v="0"/>
    <s v="theater/plays"/>
    <n v="0.1"/>
    <n v="16.666666666666668"/>
    <x v="1"/>
    <x v="6"/>
  </r>
  <r>
    <n v="4104"/>
    <s v="PETER PAN - a new play by Ebony Rattle"/>
    <s v="PETER PAN, written by Ebony Rattle, is a new retelling of the classic play by J.M. Barrie about a boy who refused to grow up."/>
    <x v="9"/>
    <n v="641"/>
    <x v="2"/>
    <x v="2"/>
    <s v="AUD"/>
    <n v="1477550434"/>
    <x v="4104"/>
    <b v="0"/>
    <n v="14"/>
    <b v="0"/>
    <s v="theater/plays"/>
    <n v="0.21366666666666667"/>
    <n v="45.785714285714285"/>
    <x v="1"/>
    <x v="6"/>
  </r>
  <r>
    <n v="4105"/>
    <s v="Â¡LlÃ©vame!"/>
    <s v="Buscamos finalizar el proceso de producciÃ³n de un espectÃ¡culo de payaso y con Ã©l, activar espacios pÃºblicos para la escena clown."/>
    <x v="287"/>
    <n v="2300"/>
    <x v="2"/>
    <x v="14"/>
    <s v="MXN"/>
    <n v="1482711309"/>
    <x v="4105"/>
    <b v="0"/>
    <n v="6"/>
    <b v="0"/>
    <s v="theater/plays"/>
    <n v="6.9696969696969702E-2"/>
    <n v="383.33333333333331"/>
    <x v="1"/>
    <x v="6"/>
  </r>
  <r>
    <n v="4106"/>
    <s v="David Facer, Paradox Magic"/>
    <s v="No magic show has ever integrated theatre arts like this.  World of Paradox is designed for all audiences and is interactive in nature."/>
    <x v="10"/>
    <n v="3530"/>
    <x v="2"/>
    <x v="0"/>
    <s v="USD"/>
    <n v="1427936400"/>
    <x v="4106"/>
    <b v="0"/>
    <n v="33"/>
    <b v="0"/>
    <s v="theater/plays"/>
    <n v="0.70599999999999996"/>
    <n v="106.96969696969697"/>
    <x v="1"/>
    <x v="6"/>
  </r>
  <r>
    <n v="4107"/>
    <s v="Sacrifice"/>
    <s v="A new dramatic comedy dealing with a father's unwillingness to let go of his past causes major problems for the future of his daughter."/>
    <x v="13"/>
    <n v="41"/>
    <x v="2"/>
    <x v="0"/>
    <s v="USD"/>
    <n v="1411596001"/>
    <x v="4107"/>
    <b v="0"/>
    <n v="4"/>
    <b v="0"/>
    <s v="theater/plays"/>
    <n v="2.0500000000000001E-2"/>
    <n v="10.25"/>
    <x v="1"/>
    <x v="6"/>
  </r>
  <r>
    <n v="4108"/>
    <s v="The Black Woman's Attitude Stage Play"/>
    <s v="We are producing and directing a stage play that will focus on relationships and the stereotypes/truths that prohibit growth."/>
    <x v="9"/>
    <n v="59"/>
    <x v="2"/>
    <x v="0"/>
    <s v="USD"/>
    <n v="1488517200"/>
    <x v="4108"/>
    <b v="0"/>
    <n v="1"/>
    <b v="0"/>
    <s v="theater/plays"/>
    <n v="1.9666666666666666E-2"/>
    <n v="59"/>
    <x v="1"/>
    <x v="6"/>
  </r>
  <r>
    <n v="4109"/>
    <s v="Jack the Lad"/>
    <s v="Jack the Lad - a new play that explores how far the boundaries of friendship will stretch when morality and loyalties clash."/>
    <x v="2"/>
    <n v="0"/>
    <x v="2"/>
    <x v="1"/>
    <s v="GBP"/>
    <n v="1448805404"/>
    <x v="4109"/>
    <b v="0"/>
    <n v="0"/>
    <b v="0"/>
    <s v="theater/plays"/>
    <n v="0"/>
    <e v="#DIV/0!"/>
    <x v="1"/>
    <x v="6"/>
  </r>
  <r>
    <n v="4110"/>
    <s v="Take Tartuffe to Edinburgh Fringe Festival!"/>
    <s v="Set in the height of sex, drugs and rock 'n' roll this production is an exciting new take on Moliere's classic! Performing with SpaceUK"/>
    <x v="43"/>
    <n v="86"/>
    <x v="2"/>
    <x v="1"/>
    <s v="GBP"/>
    <n v="1469113351"/>
    <x v="4110"/>
    <b v="0"/>
    <n v="6"/>
    <b v="0"/>
    <s v="theater/plays"/>
    <n v="0.28666666666666668"/>
    <n v="14.333333333333334"/>
    <x v="1"/>
    <x v="6"/>
  </r>
  <r>
    <n v="4111"/>
    <s v="REBORN IN LOVE"/>
    <s v="REBORN IN LOVE is the sequel to REBORN FROM ABOVE: A Tale of Eternal Love.  This is part two, of a One-Act play series."/>
    <x v="9"/>
    <n v="94"/>
    <x v="2"/>
    <x v="0"/>
    <s v="USD"/>
    <n v="1424747740"/>
    <x v="4111"/>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x v="30"/>
    <n v="1"/>
    <x v="2"/>
    <x v="17"/>
    <s v="EUR"/>
    <n v="1456617600"/>
    <x v="4112"/>
    <b v="0"/>
    <n v="1"/>
    <b v="0"/>
    <s v="theater/plays"/>
    <n v="4.0000000000000002E-4"/>
    <n v="1"/>
    <x v="1"/>
    <x v="6"/>
  </r>
  <r>
    <n v="4113"/>
    <s v="The Toy Box by Anthony H. Wallace"/>
    <s v="A family oriented play about Christians &amp; the sins they live with, portrayed by &quot;puppets and toys&quot; at Queensbury Theater in Houston."/>
    <x v="15"/>
    <n v="3"/>
    <x v="2"/>
    <x v="0"/>
    <s v="USD"/>
    <n v="1452234840"/>
    <x v="411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x v="0"/>
    <n v="322"/>
    <n v="113"/>
    <n v="18"/>
    <n v="453"/>
    <n v="0.71081677704194257"/>
    <n v="0.24944812362030905"/>
    <n v="3.9735099337748346E-2"/>
  </r>
  <r>
    <x v="1"/>
    <n v="932"/>
    <n v="420"/>
    <n v="60"/>
    <n v="1412"/>
    <n v="0.66005665722379603"/>
    <n v="0.29745042492917845"/>
    <n v="4.2492917847025496E-2"/>
  </r>
  <r>
    <x v="2"/>
    <n v="381"/>
    <n v="283"/>
    <n v="52"/>
    <n v="716"/>
    <n v="0.53212290502793291"/>
    <n v="0.39525139664804471"/>
    <n v="7.2625698324022353E-2"/>
  </r>
  <r>
    <x v="3"/>
    <n v="168"/>
    <n v="144"/>
    <n v="40"/>
    <n v="352"/>
    <n v="0.47727272727272729"/>
    <n v="0.40909090909090912"/>
    <n v="0.11363636363636363"/>
  </r>
  <r>
    <x v="4"/>
    <n v="94"/>
    <n v="90"/>
    <n v="17"/>
    <n v="201"/>
    <n v="0.46766169154228854"/>
    <n v="0.44776119402985076"/>
    <n v="8.45771144278607E-2"/>
  </r>
  <r>
    <x v="5"/>
    <n v="62"/>
    <n v="72"/>
    <n v="14"/>
    <n v="148"/>
    <n v="0.41891891891891891"/>
    <n v="0.48648648648648651"/>
    <n v="9.45945945945946E-2"/>
  </r>
  <r>
    <x v="6"/>
    <n v="55"/>
    <n v="64"/>
    <n v="18"/>
    <n v="137"/>
    <n v="0.40145985401459855"/>
    <n v="0.46715328467153283"/>
    <n v="0.13138686131386862"/>
  </r>
  <r>
    <x v="7"/>
    <n v="32"/>
    <n v="37"/>
    <n v="13"/>
    <n v="82"/>
    <n v="0.3902439024390244"/>
    <n v="0.45121951219512196"/>
    <n v="0.15853658536585366"/>
  </r>
  <r>
    <x v="8"/>
    <n v="26"/>
    <n v="22"/>
    <n v="7"/>
    <n v="55"/>
    <n v="0.47272727272727272"/>
    <n v="0.4"/>
    <n v="0.12727272727272726"/>
  </r>
  <r>
    <x v="9"/>
    <n v="21"/>
    <n v="16"/>
    <n v="6"/>
    <n v="43"/>
    <n v="0.48837209302325579"/>
    <n v="0.37209302325581395"/>
    <n v="0.13953488372093023"/>
  </r>
  <r>
    <x v="10"/>
    <n v="6"/>
    <n v="11"/>
    <n v="4"/>
    <n v="21"/>
    <n v="0.2857142857142857"/>
    <n v="0.52380952380952384"/>
    <n v="0.19047619047619047"/>
  </r>
  <r>
    <x v="11"/>
    <n v="55"/>
    <n v="198"/>
    <n v="83"/>
    <n v="336"/>
    <n v="0.16369047619047619"/>
    <n v="0.5892857142857143"/>
    <n v="0.247023809523809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B06E8F-28BD-47BB-85E5-76D7D316BAC8}"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0" format="24" series="1">
      <pivotArea type="data" outline="0" fieldPosition="0">
        <references count="2">
          <reference field="4294967294" count="1" selected="0">
            <x v="0"/>
          </reference>
          <reference field="5" count="1" selected="0">
            <x v="0"/>
          </reference>
        </references>
      </pivotArea>
    </chartFormat>
    <chartFormat chart="0" format="25" series="1">
      <pivotArea type="data" outline="0" fieldPosition="0">
        <references count="2">
          <reference field="4294967294" count="1" selected="0">
            <x v="0"/>
          </reference>
          <reference field="5" count="1" selected="0">
            <x v="1"/>
          </reference>
        </references>
      </pivotArea>
    </chartFormat>
    <chartFormat chart="0" format="26" series="1">
      <pivotArea type="data" outline="0" fieldPosition="0">
        <references count="2">
          <reference field="4294967294" count="1" selected="0">
            <x v="0"/>
          </reference>
          <reference field="5" count="1" selected="0">
            <x v="2"/>
          </reference>
        </references>
      </pivotArea>
    </chartFormat>
    <chartFormat chart="0" format="27" series="1">
      <pivotArea type="data" outline="0" fieldPosition="0">
        <references count="2">
          <reference field="4294967294" count="1" selected="0">
            <x v="0"/>
          </reference>
          <reference field="5" count="1" selected="0">
            <x v="3"/>
          </reference>
        </references>
      </pivotArea>
    </chartFormat>
    <chartFormat chart="5" format="20" series="1">
      <pivotArea type="data" outline="0" fieldPosition="0">
        <references count="2">
          <reference field="4294967294" count="1" selected="0">
            <x v="0"/>
          </reference>
          <reference field="5" count="1" selected="0">
            <x v="0"/>
          </reference>
        </references>
      </pivotArea>
    </chartFormat>
    <chartFormat chart="5" format="21" series="1">
      <pivotArea type="data" outline="0" fieldPosition="0">
        <references count="2">
          <reference field="4294967294" count="1" selected="0">
            <x v="0"/>
          </reference>
          <reference field="5" count="1" selected="0">
            <x v="1"/>
          </reference>
        </references>
      </pivotArea>
    </chartFormat>
    <chartFormat chart="5" format="22" series="1">
      <pivotArea type="data" outline="0" fieldPosition="0">
        <references count="2">
          <reference field="4294967294" count="1" selected="0">
            <x v="0"/>
          </reference>
          <reference field="5" count="1" selected="0">
            <x v="2"/>
          </reference>
        </references>
      </pivotArea>
    </chartFormat>
    <chartFormat chart="5" format="2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39E5D4-0198-497A-995E-3BC76C50FD5C}"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17474E-3C03-4BEC-9878-E9E2BE9CF1E5}"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item="7"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BAABB5-85BD-4FFE-A97E-71B42E554BFF}"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B18:E31" firstHeaderRow="0" firstDataRow="1" firstDataCol="1"/>
  <pivotFields count="8">
    <pivotField axis="axisRow" showAll="0" sortType="ascending">
      <items count="25">
        <item x="0"/>
        <item x="9"/>
        <item m="1" x="23"/>
        <item m="1" x="17"/>
        <item x="10"/>
        <item x="11"/>
        <item m="1" x="20"/>
        <item x="1"/>
        <item m="1" x="13"/>
        <item m="1" x="15"/>
        <item x="2"/>
        <item m="1" x="18"/>
        <item m="1" x="21"/>
        <item x="3"/>
        <item m="1" x="14"/>
        <item m="1" x="16"/>
        <item x="4"/>
        <item m="1" x="12"/>
        <item x="5"/>
        <item x="6"/>
        <item x="7"/>
        <item x="8"/>
        <item m="1" x="19"/>
        <item m="1" x="22"/>
        <item t="default"/>
      </items>
    </pivotField>
    <pivotField showAll="0"/>
    <pivotField showAll="0"/>
    <pivotField showAll="0"/>
    <pivotField showAll="0"/>
    <pivotField dataField="1" numFmtId="10" showAll="0"/>
    <pivotField dataField="1" numFmtId="10" showAll="0"/>
    <pivotField dataField="1" numFmtId="10" showAll="0"/>
  </pivotFields>
  <rowFields count="1">
    <field x="0"/>
  </rowFields>
  <rowItems count="13">
    <i>
      <x/>
    </i>
    <i>
      <x v="1"/>
    </i>
    <i>
      <x v="4"/>
    </i>
    <i>
      <x v="5"/>
    </i>
    <i>
      <x v="7"/>
    </i>
    <i>
      <x v="10"/>
    </i>
    <i>
      <x v="13"/>
    </i>
    <i>
      <x v="16"/>
    </i>
    <i>
      <x v="18"/>
    </i>
    <i>
      <x v="19"/>
    </i>
    <i>
      <x v="20"/>
    </i>
    <i>
      <x v="21"/>
    </i>
    <i t="grand">
      <x/>
    </i>
  </rowItems>
  <colFields count="1">
    <field x="-2"/>
  </colFields>
  <colItems count="3">
    <i>
      <x/>
    </i>
    <i i="1">
      <x v="1"/>
    </i>
    <i i="2">
      <x v="2"/>
    </i>
  </colItems>
  <dataFields count="3">
    <dataField name="% Canceled" fld="7" baseField="0" baseItem="0"/>
    <dataField name="% Failed" fld="6" baseField="0" baseItem="0"/>
    <dataField name="% Successful" fld="5" baseField="0" baseItem="0"/>
  </dataFields>
  <formats count="1">
    <format dxfId="12">
      <pivotArea collapsedLevelsAreSubtotals="1" fieldPosition="0">
        <references count="1">
          <reference field="0" count="0"/>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980183-5087-40BE-8FD5-9F53AE468D04}" name="PivotTable4"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B3:H14" firstHeaderRow="1" firstDataRow="3" firstDataCol="1"/>
  <pivotFields count="18">
    <pivotField showAll="0"/>
    <pivotField showAll="0"/>
    <pivotField showAll="0"/>
    <pivotField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showAll="0"/>
    <pivotField axis="axisCol" dataField="1" showAll="0">
      <items count="5">
        <item h="1" x="1"/>
        <item x="2"/>
        <item h="1" x="3"/>
        <item x="0"/>
        <item t="default"/>
      </items>
    </pivotField>
    <pivotField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showAll="0"/>
    <pivotField showAll="0"/>
    <pivotField showAll="0"/>
    <pivotField showAll="0"/>
    <pivotField numFmtId="10" showAll="0"/>
    <pivotField showAll="0"/>
    <pivotField axis="axisRow"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9">
    <i>
      <x/>
    </i>
    <i>
      <x v="1"/>
    </i>
    <i>
      <x v="2"/>
    </i>
    <i>
      <x v="4"/>
    </i>
    <i>
      <x v="5"/>
    </i>
    <i>
      <x v="6"/>
    </i>
    <i>
      <x v="7"/>
    </i>
    <i>
      <x v="8"/>
    </i>
    <i t="grand">
      <x/>
    </i>
  </rowItems>
  <colFields count="2">
    <field x="5"/>
    <field x="-2"/>
  </colFields>
  <colItems count="6">
    <i>
      <x v="1"/>
      <x/>
    </i>
    <i r="1" i="1">
      <x v="1"/>
    </i>
    <i>
      <x v="3"/>
      <x/>
    </i>
    <i r="1" i="1">
      <x v="1"/>
    </i>
    <i t="grand">
      <x/>
    </i>
    <i t="grand" i="1">
      <x/>
    </i>
  </colItems>
  <dataFields count="2">
    <dataField name="% State" fld="5" subtotal="count" showDataAs="percentOfRow" baseField="16" baseItem="0" numFmtId="10"/>
    <dataField name="Count of state" fld="5" subtotal="count" baseField="6" baseItem="20"/>
  </dataFields>
  <chartFormats count="8">
    <chartFormat chart="0" format="24" series="1">
      <pivotArea type="data" outline="0" fieldPosition="0">
        <references count="2">
          <reference field="4294967294" count="1" selected="0">
            <x v="0"/>
          </reference>
          <reference field="5" count="1" selected="0">
            <x v="0"/>
          </reference>
        </references>
      </pivotArea>
    </chartFormat>
    <chartFormat chart="0" format="25" series="1">
      <pivotArea type="data" outline="0" fieldPosition="0">
        <references count="2">
          <reference field="4294967294" count="1" selected="0">
            <x v="0"/>
          </reference>
          <reference field="5" count="1" selected="0">
            <x v="1"/>
          </reference>
        </references>
      </pivotArea>
    </chartFormat>
    <chartFormat chart="0" format="26" series="1">
      <pivotArea type="data" outline="0" fieldPosition="0">
        <references count="2">
          <reference field="4294967294" count="1" selected="0">
            <x v="0"/>
          </reference>
          <reference field="5" count="1" selected="0">
            <x v="2"/>
          </reference>
        </references>
      </pivotArea>
    </chartFormat>
    <chartFormat chart="0" format="27" series="1">
      <pivotArea type="data" outline="0" fieldPosition="0">
        <references count="2">
          <reference field="4294967294" count="1" selected="0">
            <x v="0"/>
          </reference>
          <reference field="5" count="1" selected="0">
            <x v="3"/>
          </reference>
        </references>
      </pivotArea>
    </chartFormat>
    <chartFormat chart="5" format="20" series="1">
      <pivotArea type="data" outline="0" fieldPosition="0">
        <references count="2">
          <reference field="4294967294" count="1" selected="0">
            <x v="0"/>
          </reference>
          <reference field="5" count="1" selected="0">
            <x v="0"/>
          </reference>
        </references>
      </pivotArea>
    </chartFormat>
    <chartFormat chart="5" format="21" series="1">
      <pivotArea type="data" outline="0" fieldPosition="0">
        <references count="2">
          <reference field="4294967294" count="1" selected="0">
            <x v="0"/>
          </reference>
          <reference field="5" count="1" selected="0">
            <x v="1"/>
          </reference>
        </references>
      </pivotArea>
    </chartFormat>
    <chartFormat chart="5" format="22" series="1">
      <pivotArea type="data" outline="0" fieldPosition="0">
        <references count="2">
          <reference field="4294967294" count="1" selected="0">
            <x v="0"/>
          </reference>
          <reference field="5" count="1" selected="0">
            <x v="2"/>
          </reference>
        </references>
      </pivotArea>
    </chartFormat>
    <chartFormat chart="5" format="2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F98956D-5674-4D63-9CE6-293C3AB776F3}" sourceName="state">
  <pivotTables>
    <pivotTable tabId="7" name="PivotTable4"/>
  </pivotTables>
  <data>
    <tabular pivotCacheId="829900723">
      <items count="4">
        <i x="1"/>
        <i x="2" s="1"/>
        <i x="3"/>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319F8C7-8AD5-40AF-9F1A-05D15D30183B}" sourceName="Category">
  <pivotTables>
    <pivotTable tabId="7" name="PivotTable4"/>
  </pivotTables>
  <data>
    <tabular pivotCacheId="829900723">
      <items count="9">
        <i x="0" s="1"/>
        <i x="7" s="1"/>
        <i x="6" s="1"/>
        <i x="4" s="1"/>
        <i x="8" s="1"/>
        <i x="3" s="1"/>
        <i x="2" s="1"/>
        <i x="1" s="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D742624-C4A2-4677-9A5A-7F5439584452}" sourceName="Sub-Category">
  <pivotTables>
    <pivotTable tabId="7" name="PivotTable4"/>
  </pivotTables>
  <data>
    <tabular pivotCacheId="829900723">
      <items count="41">
        <i x="5" s="1"/>
        <i x="39" s="1"/>
        <i x="35" s="1"/>
        <i x="4" s="1"/>
        <i x="3" s="1"/>
        <i x="15" s="1"/>
        <i x="28" s="1"/>
        <i x="10" s="1"/>
        <i x="19" s="1"/>
        <i x="29" s="1"/>
        <i x="30" s="1"/>
        <i x="14" s="1"/>
        <i x="13" s="1"/>
        <i x="37" s="1"/>
        <i x="12" s="1"/>
        <i x="18" s="1"/>
        <i x="40" s="1"/>
        <i x="24" s="1"/>
        <i x="9" s="1"/>
        <i x="31" s="1"/>
        <i x="20" s="1"/>
        <i x="26" s="1"/>
        <i x="6" s="1"/>
        <i x="27" s="1"/>
        <i x="23" s="1"/>
        <i x="34" s="1"/>
        <i x="11" s="1"/>
        <i x="1" s="1"/>
        <i x="33" s="1"/>
        <i x="36" s="1"/>
        <i x="38" s="1"/>
        <i x="32" s="1"/>
        <i x="0" s="1"/>
        <i x="22" s="1"/>
        <i x="17" s="1"/>
        <i x="8" s="1"/>
        <i x="7" s="1"/>
        <i x="25" s="1" nd="1"/>
        <i x="16" s="1" nd="1"/>
        <i x="2" s="1" nd="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A10C431B-223A-4CF3-888B-24179F9A7499}" cache="Slicer_state" caption="state" rowHeight="234950"/>
  <slicer name="Category 1" xr10:uid="{EF65F292-1266-4400-A324-92EE73385629}" cache="Slicer_Category" caption="Category" rowHeight="234950"/>
  <slicer name="Sub-Category 1" xr10:uid="{341C6D74-ECA8-4613-8E8C-BE952A08862E}" cache="Slicer_Sub_Category" caption="Sub-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A64F3D-DEC6-43B3-89C5-226025420E91}" name="Table1" displayName="Table1" ref="A1:V4115" totalsRowShown="0" headerRowDxfId="21">
  <autoFilter ref="A1:V4115" xr:uid="{12A64F3D-DEC6-43B3-89C5-226025420E91}">
    <filterColumn colId="5">
      <filters>
        <filter val="live"/>
        <filter val="successful"/>
      </filters>
    </filterColumn>
    <filterColumn colId="17">
      <filters>
        <filter val="plays"/>
      </filters>
    </filterColumn>
  </autoFilter>
  <tableColumns count="22">
    <tableColumn id="1" xr3:uid="{347B3C64-348A-412C-84A9-D98D4DC4A1B6}" name="id"/>
    <tableColumn id="2" xr3:uid="{DFF7A120-2565-4398-9512-FFEE5C498A88}" name="name" dataDxfId="20"/>
    <tableColumn id="3" xr3:uid="{9713662C-FE6F-4974-8773-79A1D26C0283}" name="blurb" dataDxfId="19"/>
    <tableColumn id="4" xr3:uid="{4A18AB1F-4B84-4549-B96F-8A46CB3BC12B}" name="goal"/>
    <tableColumn id="5" xr3:uid="{E2123035-9E2F-45CE-A5FC-052974CCEBD8}" name="pledged"/>
    <tableColumn id="6" xr3:uid="{062B38CD-E2F8-4D6E-90B4-779D3E8B169D}" name="state"/>
    <tableColumn id="7" xr3:uid="{E2429748-856A-42F1-874F-7B949ACC8855}" name="country"/>
    <tableColumn id="8" xr3:uid="{6278ACF0-2687-41CA-9658-A75602C9E3A1}" name="currency"/>
    <tableColumn id="9" xr3:uid="{FC0302E8-C125-4AF9-A532-AA8B4818CA16}" name="deadline"/>
    <tableColumn id="10" xr3:uid="{D42234D1-594D-4C9F-A30B-CCD116F32131}" name="launched_at"/>
    <tableColumn id="11" xr3:uid="{85BD1030-D3F7-4A2F-944F-DF54B4DE24D5}" name="staff_pick"/>
    <tableColumn id="12" xr3:uid="{4F6D2BCA-EB80-4C55-B011-8DB81679B5C2}" name="backers_count"/>
    <tableColumn id="13" xr3:uid="{07146B56-FA30-4EA2-A324-8D5BC486E337}" name="spotlight"/>
    <tableColumn id="14" xr3:uid="{8D8C84EE-9F8F-4117-9B6C-7DC6D1BD9DF3}" name="Category and Sub-Category"/>
    <tableColumn id="15" xr3:uid="{C3146D25-6456-452B-909D-AC6E5C9F5CE5}" name="Percent Funded" dataDxfId="18">
      <calculatedColumnFormula>E2/D2</calculatedColumnFormula>
    </tableColumn>
    <tableColumn id="16" xr3:uid="{66285CE8-1C66-4CC8-A248-F0D31825B9F7}" name="Average Donation" dataDxfId="17">
      <calculatedColumnFormula>E2/L2</calculatedColumnFormula>
    </tableColumn>
    <tableColumn id="17" xr3:uid="{73FF2421-02F2-4799-B74A-FE53C5D80DF0}" name="Category">
      <calculatedColumnFormula>LEFT(N2,FIND("/",N2)-1)</calculatedColumnFormula>
    </tableColumn>
    <tableColumn id="18" xr3:uid="{1B3AA0E4-25AD-4DCC-B338-40AFB18E1FF0}" name="Sub-Category">
      <calculatedColumnFormula>RIGHT(N2,LEN(N2)-FIND("/",N2))</calculatedColumnFormula>
    </tableColumn>
    <tableColumn id="19" xr3:uid="{73D70420-8597-43E3-8504-73467B5A74F1}" name="Date Created Conversion" dataDxfId="16">
      <calculatedColumnFormula>(((J2/60)/60)/24)+DATE(1970,1,1)</calculatedColumnFormula>
    </tableColumn>
    <tableColumn id="20" xr3:uid="{B6015AFF-1F84-446A-8AE4-D1CB50AC7295}" name="Date Ended Conversion" dataDxfId="15">
      <calculatedColumnFormula>(((I2/60)/60)/24)+DATE(1970,1,1)</calculatedColumnFormula>
    </tableColumn>
    <tableColumn id="21" xr3:uid="{C45D6EC6-F751-40DD-BE3F-6224395E5A83}" name="Goal Range" dataDxfId="14">
      <calculatedColumnFormula>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calculatedColumnFormula>
    </tableColumn>
    <tableColumn id="22" xr3:uid="{F3CE13DE-E587-47EF-BAD5-96FD8C317DE3}" name="Key" dataDxfId="13">
      <calculatedColumnFormula>_xlfn.CONCAT(Table1[[#This Row],[state]],Table1[[#This Row],[Goal Range]])</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V4115"/>
  <sheetViews>
    <sheetView topLeftCell="K3811" zoomScale="71" zoomScaleNormal="71" workbookViewId="0">
      <selection activeCell="U3814" sqref="U3814"/>
    </sheetView>
  </sheetViews>
  <sheetFormatPr defaultRowHeight="14.4"/>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20.5546875" customWidth="1"/>
    <col min="16" max="16" width="22.5546875" customWidth="1"/>
    <col min="17" max="17" width="12.88671875" customWidth="1"/>
    <col min="18" max="18" width="18.33203125" customWidth="1"/>
    <col min="19" max="19" width="30.109375" customWidth="1"/>
    <col min="20" max="20" width="28.33203125" customWidth="1"/>
    <col min="22" max="22" width="14.6640625" bestFit="1" customWidth="1"/>
  </cols>
  <sheetData>
    <row r="1" spans="1:2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0" t="s">
        <v>8365</v>
      </c>
      <c r="T1" s="10" t="s">
        <v>8366</v>
      </c>
      <c r="U1" s="1" t="s">
        <v>8395</v>
      </c>
      <c r="V1" s="1" t="s">
        <v>8394</v>
      </c>
    </row>
    <row r="2" spans="1:22" ht="43.2" hidden="1">
      <c r="A2">
        <v>0</v>
      </c>
      <c r="B2" s="3" t="s">
        <v>2</v>
      </c>
      <c r="C2" s="3" t="s">
        <v>4111</v>
      </c>
      <c r="D2">
        <v>8500</v>
      </c>
      <c r="E2">
        <v>11633</v>
      </c>
      <c r="F2" t="s">
        <v>8219</v>
      </c>
      <c r="G2" t="s">
        <v>8224</v>
      </c>
      <c r="H2" t="s">
        <v>8246</v>
      </c>
      <c r="I2">
        <v>1437620400</v>
      </c>
      <c r="J2">
        <v>1434931811</v>
      </c>
      <c r="K2" t="b">
        <v>0</v>
      </c>
      <c r="L2">
        <v>182</v>
      </c>
      <c r="M2" t="b">
        <v>1</v>
      </c>
      <c r="N2" t="s">
        <v>8265</v>
      </c>
      <c r="O2" s="5">
        <f t="shared" ref="O2:O65" si="0">E2/D2</f>
        <v>1.3685882352941177</v>
      </c>
      <c r="P2" s="6">
        <f>E2/L2</f>
        <v>63.917582417582416</v>
      </c>
      <c r="Q2" t="str">
        <f>LEFT(N2,FIND("/",N2)-1)</f>
        <v>film &amp; video</v>
      </c>
      <c r="R2" t="str">
        <f>RIGHT(N2,LEN(N2)-FIND("/",N2))</f>
        <v>television</v>
      </c>
      <c r="S2" s="11">
        <f>(((J2/60)/60)/24)+DATE(1970,1,1)</f>
        <v>42177.007071759261</v>
      </c>
      <c r="T2" s="11">
        <f>(((I2/60)/60)/24)+DATE(1970,1,1)</f>
        <v>42208.125</v>
      </c>
      <c r="U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 t="str">
        <f>_xlfn.CONCAT(Table1[[#This Row],[state]],Table1[[#This Row],[Goal Range]])</f>
        <v>successful9999</v>
      </c>
    </row>
    <row r="3" spans="1:22" ht="28.8" hidden="1">
      <c r="A3">
        <v>1</v>
      </c>
      <c r="B3" s="3" t="s">
        <v>3</v>
      </c>
      <c r="C3" s="3" t="s">
        <v>4112</v>
      </c>
      <c r="D3">
        <v>10275</v>
      </c>
      <c r="E3">
        <v>14653</v>
      </c>
      <c r="F3" t="s">
        <v>8219</v>
      </c>
      <c r="G3" t="s">
        <v>8224</v>
      </c>
      <c r="H3" t="s">
        <v>8246</v>
      </c>
      <c r="I3">
        <v>1488464683</v>
      </c>
      <c r="J3">
        <v>1485872683</v>
      </c>
      <c r="K3" t="b">
        <v>0</v>
      </c>
      <c r="L3">
        <v>79</v>
      </c>
      <c r="M3" t="b">
        <v>1</v>
      </c>
      <c r="N3" t="s">
        <v>8265</v>
      </c>
      <c r="O3" s="5">
        <f t="shared" si="0"/>
        <v>1.4260827250608272</v>
      </c>
      <c r="P3" s="6">
        <f t="shared" ref="P3:P66" si="1">E3/L3</f>
        <v>185.48101265822785</v>
      </c>
      <c r="Q3" t="str">
        <f t="shared" ref="Q3:Q66" si="2">LEFT(N3,FIND("/",N3)-1)</f>
        <v>film &amp; video</v>
      </c>
      <c r="R3" t="str">
        <f t="shared" ref="R3:R66" si="3">RIGHT(N3,LEN(N3)-FIND("/",N3))</f>
        <v>television</v>
      </c>
      <c r="S3" s="11">
        <f t="shared" ref="S3:S66" si="4">(((J3/60)/60)/24)+DATE(1970,1,1)</f>
        <v>42766.600497685184</v>
      </c>
      <c r="T3" s="11">
        <f t="shared" ref="T3:T66" si="5">(((I3/60)/60)/24)+DATE(1970,1,1)</f>
        <v>42796.600497685184</v>
      </c>
      <c r="U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 t="str">
        <f>_xlfn.CONCAT(Table1[[#This Row],[state]],Table1[[#This Row],[Goal Range]])</f>
        <v>successful14999</v>
      </c>
    </row>
    <row r="4" spans="1:22" ht="43.2" hidden="1">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1">
        <f t="shared" si="4"/>
        <v>42405.702349537038</v>
      </c>
      <c r="T4" s="11">
        <f t="shared" si="5"/>
        <v>42415.702349537038</v>
      </c>
      <c r="U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 t="str">
        <f>_xlfn.CONCAT(Table1[[#This Row],[state]],Table1[[#This Row],[Goal Range]])</f>
        <v>successful1000</v>
      </c>
    </row>
    <row r="5" spans="1:22" ht="28.8" hidden="1">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1">
        <f t="shared" si="4"/>
        <v>41828.515127314815</v>
      </c>
      <c r="T5" s="11">
        <f t="shared" si="5"/>
        <v>41858.515127314815</v>
      </c>
      <c r="U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5" t="str">
        <f>_xlfn.CONCAT(Table1[[#This Row],[state]],Table1[[#This Row],[Goal Range]])</f>
        <v>successful14999</v>
      </c>
    </row>
    <row r="6" spans="1:22" ht="57.6" hidden="1">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1">
        <f t="shared" si="4"/>
        <v>42327.834247685183</v>
      </c>
      <c r="T6" s="11">
        <f t="shared" si="5"/>
        <v>42357.834247685183</v>
      </c>
      <c r="U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6" t="str">
        <f>_xlfn.CONCAT(Table1[[#This Row],[state]],Table1[[#This Row],[Goal Range]])</f>
        <v>successful44999</v>
      </c>
    </row>
    <row r="7" spans="1:22" ht="43.2" hidden="1">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1">
        <f t="shared" si="4"/>
        <v>42563.932951388888</v>
      </c>
      <c r="T7" s="11">
        <f t="shared" si="5"/>
        <v>42580.232638888891</v>
      </c>
      <c r="U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 t="str">
        <f>_xlfn.CONCAT(Table1[[#This Row],[state]],Table1[[#This Row],[Goal Range]])</f>
        <v>successful4999</v>
      </c>
    </row>
    <row r="8" spans="1:22" ht="43.2" hidden="1">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1">
        <f t="shared" si="4"/>
        <v>41794.072337962964</v>
      </c>
      <c r="T8" s="11">
        <f t="shared" si="5"/>
        <v>41804.072337962964</v>
      </c>
      <c r="U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 t="str">
        <f>_xlfn.CONCAT(Table1[[#This Row],[state]],Table1[[#This Row],[Goal Range]])</f>
        <v>successful9999</v>
      </c>
    </row>
    <row r="9" spans="1:22" ht="57.6" hidden="1">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1">
        <f t="shared" si="4"/>
        <v>42516.047071759262</v>
      </c>
      <c r="T9" s="11">
        <f t="shared" si="5"/>
        <v>42556.047071759262</v>
      </c>
      <c r="U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 t="str">
        <f>_xlfn.CONCAT(Table1[[#This Row],[state]],Table1[[#This Row],[Goal Range]])</f>
        <v>successful9999</v>
      </c>
    </row>
    <row r="10" spans="1:22" ht="28.8" hidden="1">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1">
        <f t="shared" si="4"/>
        <v>42468.94458333333</v>
      </c>
      <c r="T10" s="11">
        <f t="shared" si="5"/>
        <v>42475.875</v>
      </c>
      <c r="U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 t="str">
        <f>_xlfn.CONCAT(Table1[[#This Row],[state]],Table1[[#This Row],[Goal Range]])</f>
        <v>successful4999</v>
      </c>
    </row>
    <row r="11" spans="1:22" ht="43.2" hidden="1">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1">
        <f t="shared" si="4"/>
        <v>42447.103518518517</v>
      </c>
      <c r="T11" s="11">
        <f t="shared" si="5"/>
        <v>42477.103518518517</v>
      </c>
      <c r="U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1" t="str">
        <f>_xlfn.CONCAT(Table1[[#This Row],[state]],Table1[[#This Row],[Goal Range]])</f>
        <v>successful1000</v>
      </c>
    </row>
    <row r="12" spans="1:22" ht="43.2" hidden="1">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1">
        <f t="shared" si="4"/>
        <v>41780.068043981482</v>
      </c>
      <c r="T12" s="11">
        <f t="shared" si="5"/>
        <v>41815.068043981482</v>
      </c>
      <c r="U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 t="str">
        <f>_xlfn.CONCAT(Table1[[#This Row],[state]],Table1[[#This Row],[Goal Range]])</f>
        <v>successful4999</v>
      </c>
    </row>
    <row r="13" spans="1:22" ht="57.6" hidden="1">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1">
        <f t="shared" si="4"/>
        <v>42572.778495370367</v>
      </c>
      <c r="T13" s="11">
        <f t="shared" si="5"/>
        <v>42604.125</v>
      </c>
      <c r="U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3" t="str">
        <f>_xlfn.CONCAT(Table1[[#This Row],[state]],Table1[[#This Row],[Goal Range]])</f>
        <v>successful9999</v>
      </c>
    </row>
    <row r="14" spans="1:22" ht="57.6" hidden="1">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1">
        <f t="shared" si="4"/>
        <v>41791.713252314818</v>
      </c>
      <c r="T14" s="11">
        <f t="shared" si="5"/>
        <v>41836.125</v>
      </c>
      <c r="U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4" t="str">
        <f>_xlfn.CONCAT(Table1[[#This Row],[state]],Table1[[#This Row],[Goal Range]])</f>
        <v>successful34999</v>
      </c>
    </row>
    <row r="15" spans="1:22" ht="43.2" hidden="1">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1">
        <f t="shared" si="4"/>
        <v>42508.677187499998</v>
      </c>
      <c r="T15" s="11">
        <f t="shared" si="5"/>
        <v>42544.852083333331</v>
      </c>
      <c r="U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 t="str">
        <f>_xlfn.CONCAT(Table1[[#This Row],[state]],Table1[[#This Row],[Goal Range]])</f>
        <v>successful4999</v>
      </c>
    </row>
    <row r="16" spans="1:22" ht="28.8" hidden="1">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1">
        <f t="shared" si="4"/>
        <v>41808.02648148148</v>
      </c>
      <c r="T16" s="11">
        <f t="shared" si="5"/>
        <v>41833.582638888889</v>
      </c>
      <c r="U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 t="str">
        <f>_xlfn.CONCAT(Table1[[#This Row],[state]],Table1[[#This Row],[Goal Range]])</f>
        <v>successful9999</v>
      </c>
    </row>
    <row r="17" spans="1:22" ht="43.2" hidden="1">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1">
        <f t="shared" si="4"/>
        <v>42256.391875000001</v>
      </c>
      <c r="T17" s="11">
        <f t="shared" si="5"/>
        <v>42274.843055555553</v>
      </c>
      <c r="U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 t="str">
        <f>_xlfn.CONCAT(Table1[[#This Row],[state]],Table1[[#This Row],[Goal Range]])</f>
        <v>successful4999</v>
      </c>
    </row>
    <row r="18" spans="1:22" ht="43.2" hidden="1">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1">
        <f t="shared" si="4"/>
        <v>41760.796423611115</v>
      </c>
      <c r="T18" s="11">
        <f t="shared" si="5"/>
        <v>41806.229166666664</v>
      </c>
      <c r="U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8" t="str">
        <f>_xlfn.CONCAT(Table1[[#This Row],[state]],Table1[[#This Row],[Goal Range]])</f>
        <v>successful14999</v>
      </c>
    </row>
    <row r="19" spans="1:22" ht="43.2" hidden="1">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1">
        <f t="shared" si="4"/>
        <v>41917.731736111113</v>
      </c>
      <c r="T19" s="11">
        <f t="shared" si="5"/>
        <v>41947.773402777777</v>
      </c>
      <c r="U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 t="str">
        <f>_xlfn.CONCAT(Table1[[#This Row],[state]],Table1[[#This Row],[Goal Range]])</f>
        <v>successful4999</v>
      </c>
    </row>
    <row r="20" spans="1:22" ht="43.2" hidden="1">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1">
        <f t="shared" si="4"/>
        <v>41869.542314814818</v>
      </c>
      <c r="T20" s="11">
        <f t="shared" si="5"/>
        <v>41899.542314814818</v>
      </c>
      <c r="U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0" t="str">
        <f>_xlfn.CONCAT(Table1[[#This Row],[state]],Table1[[#This Row],[Goal Range]])</f>
        <v>successful34999</v>
      </c>
    </row>
    <row r="21" spans="1:22" ht="43.2" hidden="1">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1">
        <f t="shared" si="4"/>
        <v>42175.816365740742</v>
      </c>
      <c r="T21" s="11">
        <f t="shared" si="5"/>
        <v>42205.816365740742</v>
      </c>
      <c r="U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1" t="str">
        <f>_xlfn.CONCAT(Table1[[#This Row],[state]],Table1[[#This Row],[Goal Range]])</f>
        <v>successful1000</v>
      </c>
    </row>
    <row r="22" spans="1:22" ht="43.2" hidden="1">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1">
        <f t="shared" si="4"/>
        <v>42200.758240740746</v>
      </c>
      <c r="T22" s="11">
        <f t="shared" si="5"/>
        <v>42260.758240740746</v>
      </c>
      <c r="U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 t="str">
        <f>_xlfn.CONCAT(Table1[[#This Row],[state]],Table1[[#This Row],[Goal Range]])</f>
        <v>successful4999</v>
      </c>
    </row>
    <row r="23" spans="1:22" ht="43.2" hidden="1">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1">
        <f t="shared" si="4"/>
        <v>41878.627187500002</v>
      </c>
      <c r="T23" s="11">
        <f t="shared" si="5"/>
        <v>41908.627187500002</v>
      </c>
      <c r="U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3" t="str">
        <f>_xlfn.CONCAT(Table1[[#This Row],[state]],Table1[[#This Row],[Goal Range]])</f>
        <v>successful19999</v>
      </c>
    </row>
    <row r="24" spans="1:22" ht="28.8" hidden="1">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1">
        <f t="shared" si="4"/>
        <v>41989.91134259259</v>
      </c>
      <c r="T24" s="11">
        <f t="shared" si="5"/>
        <v>42005.332638888889</v>
      </c>
      <c r="U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4" t="str">
        <f>_xlfn.CONCAT(Table1[[#This Row],[state]],Table1[[#This Row],[Goal Range]])</f>
        <v>successful1000</v>
      </c>
    </row>
    <row r="25" spans="1:22" ht="43.2" hidden="1">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1">
        <f t="shared" si="4"/>
        <v>42097.778946759259</v>
      </c>
      <c r="T25" s="11">
        <f t="shared" si="5"/>
        <v>42124.638888888891</v>
      </c>
      <c r="U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 t="str">
        <f>_xlfn.CONCAT(Table1[[#This Row],[state]],Table1[[#This Row],[Goal Range]])</f>
        <v>successful4999</v>
      </c>
    </row>
    <row r="26" spans="1:22" ht="28.8" hidden="1">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1">
        <f t="shared" si="4"/>
        <v>42229.820173611108</v>
      </c>
      <c r="T26" s="11">
        <f t="shared" si="5"/>
        <v>42262.818750000006</v>
      </c>
      <c r="U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6" t="str">
        <f>_xlfn.CONCAT(Table1[[#This Row],[state]],Table1[[#This Row],[Goal Range]])</f>
        <v>successful39999</v>
      </c>
    </row>
    <row r="27" spans="1:22" ht="43.2" hidden="1">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1">
        <f t="shared" si="4"/>
        <v>42318.025011574078</v>
      </c>
      <c r="T27" s="11">
        <f t="shared" si="5"/>
        <v>42378.025011574078</v>
      </c>
      <c r="U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7" t="str">
        <f>_xlfn.CONCAT(Table1[[#This Row],[state]],Table1[[#This Row],[Goal Range]])</f>
        <v>successful1000</v>
      </c>
    </row>
    <row r="28" spans="1:22" ht="43.2" hidden="1">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1">
        <f t="shared" si="4"/>
        <v>41828.515555555554</v>
      </c>
      <c r="T28" s="11">
        <f t="shared" si="5"/>
        <v>41868.515555555554</v>
      </c>
      <c r="U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 t="str">
        <f>_xlfn.CONCAT(Table1[[#This Row],[state]],Table1[[#This Row],[Goal Range]])</f>
        <v>successful4999</v>
      </c>
    </row>
    <row r="29" spans="1:22" ht="43.2" hidden="1">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1">
        <f t="shared" si="4"/>
        <v>41929.164733796293</v>
      </c>
      <c r="T29" s="11">
        <f t="shared" si="5"/>
        <v>41959.206400462965</v>
      </c>
      <c r="U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9" t="str">
        <f>_xlfn.CONCAT(Table1[[#This Row],[state]],Table1[[#This Row],[Goal Range]])</f>
        <v>successful24999</v>
      </c>
    </row>
    <row r="30" spans="1:22" ht="28.8" hidden="1">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1">
        <f t="shared" si="4"/>
        <v>42324.96393518518</v>
      </c>
      <c r="T30" s="11">
        <f t="shared" si="5"/>
        <v>42354.96393518518</v>
      </c>
      <c r="U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0" t="str">
        <f>_xlfn.CONCAT(Table1[[#This Row],[state]],Table1[[#This Row],[Goal Range]])</f>
        <v>successful14999</v>
      </c>
    </row>
    <row r="31" spans="1:22" ht="43.2" hidden="1">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1">
        <f t="shared" si="4"/>
        <v>41812.67324074074</v>
      </c>
      <c r="T31" s="11">
        <f t="shared" si="5"/>
        <v>41842.67324074074</v>
      </c>
      <c r="U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 t="str">
        <f>_xlfn.CONCAT(Table1[[#This Row],[state]],Table1[[#This Row],[Goal Range]])</f>
        <v>successful4999</v>
      </c>
    </row>
    <row r="32" spans="1:22" ht="43.2" hidden="1">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1">
        <f t="shared" si="4"/>
        <v>41842.292997685188</v>
      </c>
      <c r="T32" s="11">
        <f t="shared" si="5"/>
        <v>41872.292997685188</v>
      </c>
      <c r="U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 t="str">
        <f>_xlfn.CONCAT(Table1[[#This Row],[state]],Table1[[#This Row],[Goal Range]])</f>
        <v>successful4999</v>
      </c>
    </row>
    <row r="33" spans="1:22" ht="43.2" hidden="1">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1">
        <f t="shared" si="4"/>
        <v>42376.79206018518</v>
      </c>
      <c r="T33" s="11">
        <f t="shared" si="5"/>
        <v>42394.79206018518</v>
      </c>
      <c r="U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 t="str">
        <f>_xlfn.CONCAT(Table1[[#This Row],[state]],Table1[[#This Row],[Goal Range]])</f>
        <v>successful1000</v>
      </c>
    </row>
    <row r="34" spans="1:22" ht="57.6" hidden="1">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1">
        <f t="shared" si="4"/>
        <v>42461.627511574072</v>
      </c>
      <c r="T34" s="11">
        <f t="shared" si="5"/>
        <v>42503.165972222225</v>
      </c>
      <c r="U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4" t="str">
        <f>_xlfn.CONCAT(Table1[[#This Row],[state]],Table1[[#This Row],[Goal Range]])</f>
        <v>successful29999</v>
      </c>
    </row>
    <row r="35" spans="1:22" ht="43.2" hidden="1">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1">
        <f t="shared" si="4"/>
        <v>42286.660891203705</v>
      </c>
      <c r="T35" s="11">
        <f t="shared" si="5"/>
        <v>42316.702557870376</v>
      </c>
      <c r="U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5" t="str">
        <f>_xlfn.CONCAT(Table1[[#This Row],[state]],Table1[[#This Row],[Goal Range]])</f>
        <v>successful9999</v>
      </c>
    </row>
    <row r="36" spans="1:22" ht="43.2" hidden="1">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1">
        <f t="shared" si="4"/>
        <v>41841.321770833332</v>
      </c>
      <c r="T36" s="11">
        <f t="shared" si="5"/>
        <v>41856.321770833332</v>
      </c>
      <c r="U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 t="str">
        <f>_xlfn.CONCAT(Table1[[#This Row],[state]],Table1[[#This Row],[Goal Range]])</f>
        <v>successful4999</v>
      </c>
    </row>
    <row r="37" spans="1:22" ht="43.2" hidden="1">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1">
        <f t="shared" si="4"/>
        <v>42098.291828703703</v>
      </c>
      <c r="T37" s="11">
        <f t="shared" si="5"/>
        <v>42122</v>
      </c>
      <c r="U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 t="str">
        <f>_xlfn.CONCAT(Table1[[#This Row],[state]],Table1[[#This Row],[Goal Range]])</f>
        <v>successful4999</v>
      </c>
    </row>
    <row r="38" spans="1:22" ht="28.8" hidden="1">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1">
        <f t="shared" si="4"/>
        <v>42068.307002314818</v>
      </c>
      <c r="T38" s="11">
        <f t="shared" si="5"/>
        <v>42098.265335648146</v>
      </c>
      <c r="U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 t="str">
        <f>_xlfn.CONCAT(Table1[[#This Row],[state]],Table1[[#This Row],[Goal Range]])</f>
        <v>successful9999</v>
      </c>
    </row>
    <row r="39" spans="1:22" ht="43.2" hidden="1">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1">
        <f t="shared" si="4"/>
        <v>42032.693043981482</v>
      </c>
      <c r="T39" s="11">
        <f t="shared" si="5"/>
        <v>42062.693043981482</v>
      </c>
      <c r="U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9" t="str">
        <f>_xlfn.CONCAT(Table1[[#This Row],[state]],Table1[[#This Row],[Goal Range]])</f>
        <v>successful24999</v>
      </c>
    </row>
    <row r="40" spans="1:22" ht="43.2" hidden="1">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1">
        <f t="shared" si="4"/>
        <v>41375.057222222218</v>
      </c>
      <c r="T40" s="11">
        <f t="shared" si="5"/>
        <v>41405.057222222218</v>
      </c>
      <c r="U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 t="str">
        <f>_xlfn.CONCAT(Table1[[#This Row],[state]],Table1[[#This Row],[Goal Range]])</f>
        <v>successful4999</v>
      </c>
    </row>
    <row r="41" spans="1:22" ht="57.6" hidden="1">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1">
        <f t="shared" si="4"/>
        <v>41754.047083333331</v>
      </c>
      <c r="T41" s="11">
        <f t="shared" si="5"/>
        <v>41784.957638888889</v>
      </c>
      <c r="U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41" t="str">
        <f>_xlfn.CONCAT(Table1[[#This Row],[state]],Table1[[#This Row],[Goal Range]])</f>
        <v>successful29999</v>
      </c>
    </row>
    <row r="42" spans="1:22" ht="43.2" hidden="1">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1">
        <f t="shared" si="4"/>
        <v>41789.21398148148</v>
      </c>
      <c r="T42" s="11">
        <f t="shared" si="5"/>
        <v>41809.166666666664</v>
      </c>
      <c r="U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2" t="str">
        <f>_xlfn.CONCAT(Table1[[#This Row],[state]],Table1[[#This Row],[Goal Range]])</f>
        <v>successful4999</v>
      </c>
    </row>
    <row r="43" spans="1:22" ht="43.2" hidden="1">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1">
        <f t="shared" si="4"/>
        <v>41887.568912037037</v>
      </c>
      <c r="T43" s="11">
        <f t="shared" si="5"/>
        <v>41917.568912037037</v>
      </c>
      <c r="U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3" t="str">
        <f>_xlfn.CONCAT(Table1[[#This Row],[state]],Table1[[#This Row],[Goal Range]])</f>
        <v>successful4999</v>
      </c>
    </row>
    <row r="44" spans="1:22" ht="43.2" hidden="1">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1">
        <f t="shared" si="4"/>
        <v>41971.639189814814</v>
      </c>
      <c r="T44" s="11">
        <f t="shared" si="5"/>
        <v>42001.639189814814</v>
      </c>
      <c r="U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4" t="str">
        <f>_xlfn.CONCAT(Table1[[#This Row],[state]],Table1[[#This Row],[Goal Range]])</f>
        <v>successful14999</v>
      </c>
    </row>
    <row r="45" spans="1:22" ht="43.2" hidden="1">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1">
        <f t="shared" si="4"/>
        <v>41802.790347222224</v>
      </c>
      <c r="T45" s="11">
        <f t="shared" si="5"/>
        <v>41833</v>
      </c>
      <c r="U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5" t="str">
        <f>_xlfn.CONCAT(Table1[[#This Row],[state]],Table1[[#This Row],[Goal Range]])</f>
        <v>successful14999</v>
      </c>
    </row>
    <row r="46" spans="1:22" ht="57.6" hidden="1">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1">
        <f t="shared" si="4"/>
        <v>41874.098807870374</v>
      </c>
      <c r="T46" s="11">
        <f t="shared" si="5"/>
        <v>41919.098807870374</v>
      </c>
      <c r="U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6" t="str">
        <f>_xlfn.CONCAT(Table1[[#This Row],[state]],Table1[[#This Row],[Goal Range]])</f>
        <v>successful4999</v>
      </c>
    </row>
    <row r="47" spans="1:22" ht="43.2" hidden="1">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1">
        <f t="shared" si="4"/>
        <v>42457.623923611114</v>
      </c>
      <c r="T47" s="11">
        <f t="shared" si="5"/>
        <v>42487.623923611114</v>
      </c>
      <c r="U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7" t="str">
        <f>_xlfn.CONCAT(Table1[[#This Row],[state]],Table1[[#This Row],[Goal Range]])</f>
        <v>successful9999</v>
      </c>
    </row>
    <row r="48" spans="1:22" ht="43.2" hidden="1">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1">
        <f t="shared" si="4"/>
        <v>42323.964976851858</v>
      </c>
      <c r="T48" s="11">
        <f t="shared" si="5"/>
        <v>42353.964976851858</v>
      </c>
      <c r="U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8" t="str">
        <f>_xlfn.CONCAT(Table1[[#This Row],[state]],Table1[[#This Row],[Goal Range]])</f>
        <v>successful9999</v>
      </c>
    </row>
    <row r="49" spans="1:22" ht="57.6" hidden="1">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1">
        <f t="shared" si="4"/>
        <v>41932.819525462961</v>
      </c>
      <c r="T49" s="11">
        <f t="shared" si="5"/>
        <v>41992.861192129625</v>
      </c>
      <c r="U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9" t="str">
        <f>_xlfn.CONCAT(Table1[[#This Row],[state]],Table1[[#This Row],[Goal Range]])</f>
        <v>successful9999</v>
      </c>
    </row>
    <row r="50" spans="1:22" ht="43.2" hidden="1">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1">
        <f t="shared" si="4"/>
        <v>42033.516898148147</v>
      </c>
      <c r="T50" s="11">
        <f t="shared" si="5"/>
        <v>42064.5</v>
      </c>
      <c r="U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0" t="str">
        <f>_xlfn.CONCAT(Table1[[#This Row],[state]],Table1[[#This Row],[Goal Range]])</f>
        <v>successful4999</v>
      </c>
    </row>
    <row r="51" spans="1:22" hidden="1">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1">
        <f t="shared" si="4"/>
        <v>42271.176446759258</v>
      </c>
      <c r="T51" s="11">
        <f t="shared" si="5"/>
        <v>42301.176446759258</v>
      </c>
      <c r="U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51" t="str">
        <f>_xlfn.CONCAT(Table1[[#This Row],[state]],Table1[[#This Row],[Goal Range]])</f>
        <v>successful14999</v>
      </c>
    </row>
    <row r="52" spans="1:22" ht="43.2" hidden="1">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1">
        <f t="shared" si="4"/>
        <v>41995.752986111111</v>
      </c>
      <c r="T52" s="11">
        <f t="shared" si="5"/>
        <v>42034.708333333328</v>
      </c>
      <c r="U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52" t="str">
        <f>_xlfn.CONCAT(Table1[[#This Row],[state]],Table1[[#This Row],[Goal Range]])</f>
        <v>successful1000</v>
      </c>
    </row>
    <row r="53" spans="1:22" ht="43.2" hidden="1">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1">
        <f t="shared" si="4"/>
        <v>42196.928668981483</v>
      </c>
      <c r="T53" s="11">
        <f t="shared" si="5"/>
        <v>42226.928668981483</v>
      </c>
      <c r="U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53" t="str">
        <f>_xlfn.CONCAT(Table1[[#This Row],[state]],Table1[[#This Row],[Goal Range]])</f>
        <v>successful14999</v>
      </c>
    </row>
    <row r="54" spans="1:22" ht="43.2" hidden="1">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1">
        <f t="shared" si="4"/>
        <v>41807.701921296299</v>
      </c>
      <c r="T54" s="11">
        <f t="shared" si="5"/>
        <v>41837.701921296299</v>
      </c>
      <c r="U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54" t="str">
        <f>_xlfn.CONCAT(Table1[[#This Row],[state]],Table1[[#This Row],[Goal Range]])</f>
        <v>successful14999</v>
      </c>
    </row>
    <row r="55" spans="1:22" ht="28.8" hidden="1">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1">
        <f t="shared" si="4"/>
        <v>41719.549131944441</v>
      </c>
      <c r="T55" s="11">
        <f t="shared" si="5"/>
        <v>41733.916666666664</v>
      </c>
      <c r="U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5" t="str">
        <f>_xlfn.CONCAT(Table1[[#This Row],[state]],Table1[[#This Row],[Goal Range]])</f>
        <v>successful4999</v>
      </c>
    </row>
    <row r="56" spans="1:22" ht="57.6" hidden="1">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1">
        <f t="shared" si="4"/>
        <v>42333.713206018518</v>
      </c>
      <c r="T56" s="11">
        <f t="shared" si="5"/>
        <v>42363.713206018518</v>
      </c>
      <c r="U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56" t="str">
        <f>_xlfn.CONCAT(Table1[[#This Row],[state]],Table1[[#This Row],[Goal Range]])</f>
        <v>successful14999</v>
      </c>
    </row>
    <row r="57" spans="1:22" ht="43.2" hidden="1">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1">
        <f t="shared" si="4"/>
        <v>42496.968935185185</v>
      </c>
      <c r="T57" s="11">
        <f t="shared" si="5"/>
        <v>42517.968935185185</v>
      </c>
      <c r="U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7" t="str">
        <f>_xlfn.CONCAT(Table1[[#This Row],[state]],Table1[[#This Row],[Goal Range]])</f>
        <v>successful9999</v>
      </c>
    </row>
    <row r="58" spans="1:22" ht="28.8" hidden="1">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1">
        <f t="shared" si="4"/>
        <v>42149.548888888887</v>
      </c>
      <c r="T58" s="11">
        <f t="shared" si="5"/>
        <v>42163.666666666672</v>
      </c>
      <c r="U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8" t="str">
        <f>_xlfn.CONCAT(Table1[[#This Row],[state]],Table1[[#This Row],[Goal Range]])</f>
        <v>successful9999</v>
      </c>
    </row>
    <row r="59" spans="1:22" ht="43.2" hidden="1">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1">
        <f t="shared" si="4"/>
        <v>42089.83289351852</v>
      </c>
      <c r="T59" s="11">
        <f t="shared" si="5"/>
        <v>42119.83289351852</v>
      </c>
      <c r="U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59" t="str">
        <f>_xlfn.CONCAT(Table1[[#This Row],[state]],Table1[[#This Row],[Goal Range]])</f>
        <v>successful19999</v>
      </c>
    </row>
    <row r="60" spans="1:22" ht="43.2" hidden="1">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1">
        <f t="shared" si="4"/>
        <v>41932.745046296295</v>
      </c>
      <c r="T60" s="11">
        <f t="shared" si="5"/>
        <v>41962.786712962959</v>
      </c>
      <c r="U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60" t="str">
        <f>_xlfn.CONCAT(Table1[[#This Row],[state]],Table1[[#This Row],[Goal Range]])</f>
        <v>successful14999</v>
      </c>
    </row>
    <row r="61" spans="1:22" ht="43.2" hidden="1">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1">
        <f t="shared" si="4"/>
        <v>42230.23583333334</v>
      </c>
      <c r="T61" s="11">
        <f t="shared" si="5"/>
        <v>42261.875</v>
      </c>
      <c r="U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61" t="str">
        <f>_xlfn.CONCAT(Table1[[#This Row],[state]],Table1[[#This Row],[Goal Range]])</f>
        <v>successful24999</v>
      </c>
    </row>
    <row r="62" spans="1:22" ht="43.2" hidden="1">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1">
        <f t="shared" si="4"/>
        <v>41701.901817129627</v>
      </c>
      <c r="T62" s="11">
        <f t="shared" si="5"/>
        <v>41721</v>
      </c>
      <c r="U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2" t="str">
        <f>_xlfn.CONCAT(Table1[[#This Row],[state]],Table1[[#This Row],[Goal Range]])</f>
        <v>successful4999</v>
      </c>
    </row>
    <row r="63" spans="1:22" ht="43.2" hidden="1">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1">
        <f t="shared" si="4"/>
        <v>41409.814317129632</v>
      </c>
      <c r="T63" s="11">
        <f t="shared" si="5"/>
        <v>41431.814317129632</v>
      </c>
      <c r="U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63" t="str">
        <f>_xlfn.CONCAT(Table1[[#This Row],[state]],Table1[[#This Row],[Goal Range]])</f>
        <v>successful9999</v>
      </c>
    </row>
    <row r="64" spans="1:22" ht="43.2" hidden="1">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1">
        <f t="shared" si="4"/>
        <v>41311.799513888887</v>
      </c>
      <c r="T64" s="11">
        <f t="shared" si="5"/>
        <v>41336.799513888887</v>
      </c>
      <c r="U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4" t="str">
        <f>_xlfn.CONCAT(Table1[[#This Row],[state]],Table1[[#This Row],[Goal Range]])</f>
        <v>successful4999</v>
      </c>
    </row>
    <row r="65" spans="1:22" ht="43.2" hidden="1">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1">
        <f t="shared" si="4"/>
        <v>41612.912187499998</v>
      </c>
      <c r="T65" s="11">
        <f t="shared" si="5"/>
        <v>41636.207638888889</v>
      </c>
      <c r="U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5" t="str">
        <f>_xlfn.CONCAT(Table1[[#This Row],[state]],Table1[[#This Row],[Goal Range]])</f>
        <v>successful4999</v>
      </c>
    </row>
    <row r="66" spans="1:22" ht="43.2" hidden="1">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6">E66/D66</f>
        <v>1.7333333333333334</v>
      </c>
      <c r="P66" s="6">
        <f t="shared" si="1"/>
        <v>86.666666666666671</v>
      </c>
      <c r="Q66" t="str">
        <f t="shared" si="2"/>
        <v>film &amp; video</v>
      </c>
      <c r="R66" t="str">
        <f t="shared" si="3"/>
        <v>shorts</v>
      </c>
      <c r="S66" s="11">
        <f t="shared" si="4"/>
        <v>41433.01829861111</v>
      </c>
      <c r="T66" s="11">
        <f t="shared" si="5"/>
        <v>41463.01829861111</v>
      </c>
      <c r="U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6" t="str">
        <f>_xlfn.CONCAT(Table1[[#This Row],[state]],Table1[[#This Row],[Goal Range]])</f>
        <v>successful4999</v>
      </c>
    </row>
    <row r="67" spans="1:22" ht="43.2" hidden="1">
      <c r="A67">
        <v>65</v>
      </c>
      <c r="B67" s="3" t="s">
        <v>67</v>
      </c>
      <c r="C67" s="3" t="s">
        <v>4176</v>
      </c>
      <c r="D67">
        <v>7000</v>
      </c>
      <c r="E67">
        <v>7527</v>
      </c>
      <c r="F67" t="s">
        <v>8219</v>
      </c>
      <c r="G67" t="s">
        <v>8229</v>
      </c>
      <c r="H67" t="s">
        <v>8251</v>
      </c>
      <c r="I67">
        <v>1407736740</v>
      </c>
      <c r="J67">
        <v>1405453354</v>
      </c>
      <c r="K67" t="b">
        <v>0</v>
      </c>
      <c r="L67">
        <v>57</v>
      </c>
      <c r="M67" t="b">
        <v>1</v>
      </c>
      <c r="N67" t="s">
        <v>8266</v>
      </c>
      <c r="O67" s="5">
        <f t="shared" si="6"/>
        <v>1.0752857142857142</v>
      </c>
      <c r="P67" s="6">
        <f t="shared" ref="P67:P130" si="7">E67/L67</f>
        <v>132.05263157894737</v>
      </c>
      <c r="Q67" t="str">
        <f t="shared" ref="Q67:Q130" si="8">LEFT(N67,FIND("/",N67)-1)</f>
        <v>film &amp; video</v>
      </c>
      <c r="R67" t="str">
        <f t="shared" ref="R67:R130" si="9">RIGHT(N67,LEN(N67)-FIND("/",N67))</f>
        <v>shorts</v>
      </c>
      <c r="S67" s="11">
        <f t="shared" ref="S67:S130" si="10">(((J67/60)/60)/24)+DATE(1970,1,1)</f>
        <v>41835.821226851855</v>
      </c>
      <c r="T67" s="11">
        <f t="shared" ref="T67:T130" si="11">(((I67/60)/60)/24)+DATE(1970,1,1)</f>
        <v>41862.249305555553</v>
      </c>
      <c r="U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67" t="str">
        <f>_xlfn.CONCAT(Table1[[#This Row],[state]],Table1[[#This Row],[Goal Range]])</f>
        <v>successful9999</v>
      </c>
    </row>
    <row r="68" spans="1:22" ht="28.8" hidden="1">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1">
        <f t="shared" si="10"/>
        <v>42539.849768518514</v>
      </c>
      <c r="T68" s="11">
        <f t="shared" si="11"/>
        <v>42569.849768518514</v>
      </c>
      <c r="U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8" t="str">
        <f>_xlfn.CONCAT(Table1[[#This Row],[state]],Table1[[#This Row],[Goal Range]])</f>
        <v>successful4999</v>
      </c>
    </row>
    <row r="69" spans="1:22" ht="43.2" hidden="1">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1">
        <f t="shared" si="10"/>
        <v>41075.583379629628</v>
      </c>
      <c r="T69" s="11">
        <f t="shared" si="11"/>
        <v>41105.583379629628</v>
      </c>
      <c r="U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9" t="str">
        <f>_xlfn.CONCAT(Table1[[#This Row],[state]],Table1[[#This Row],[Goal Range]])</f>
        <v>successful4999</v>
      </c>
    </row>
    <row r="70" spans="1:22" ht="57.6" hidden="1">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1">
        <f t="shared" si="10"/>
        <v>41663.569340277776</v>
      </c>
      <c r="T70" s="11">
        <f t="shared" si="11"/>
        <v>41693.569340277776</v>
      </c>
      <c r="U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70" t="str">
        <f>_xlfn.CONCAT(Table1[[#This Row],[state]],Table1[[#This Row],[Goal Range]])</f>
        <v>successful1000</v>
      </c>
    </row>
    <row r="71" spans="1:22" ht="43.2" hidden="1">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1">
        <f t="shared" si="10"/>
        <v>40786.187789351854</v>
      </c>
      <c r="T71" s="11">
        <f t="shared" si="11"/>
        <v>40818.290972222225</v>
      </c>
      <c r="U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71" t="str">
        <f>_xlfn.CONCAT(Table1[[#This Row],[state]],Table1[[#This Row],[Goal Range]])</f>
        <v>successful14999</v>
      </c>
    </row>
    <row r="72" spans="1:22" ht="43.2" hidden="1">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1">
        <f t="shared" si="10"/>
        <v>40730.896354166667</v>
      </c>
      <c r="T72" s="11">
        <f t="shared" si="11"/>
        <v>40790.896354166667</v>
      </c>
      <c r="U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72" t="str">
        <f>_xlfn.CONCAT(Table1[[#This Row],[state]],Table1[[#This Row],[Goal Range]])</f>
        <v>successful1000</v>
      </c>
    </row>
    <row r="73" spans="1:22" ht="43.2" hidden="1">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1">
        <f t="shared" si="10"/>
        <v>40997.271493055552</v>
      </c>
      <c r="T73" s="11">
        <f t="shared" si="11"/>
        <v>41057.271493055552</v>
      </c>
      <c r="U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3" t="str">
        <f>_xlfn.CONCAT(Table1[[#This Row],[state]],Table1[[#This Row],[Goal Range]])</f>
        <v>successful4999</v>
      </c>
    </row>
    <row r="74" spans="1:22" ht="43.2" hidden="1">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1">
        <f t="shared" si="10"/>
        <v>41208.010196759256</v>
      </c>
      <c r="T74" s="11">
        <f t="shared" si="11"/>
        <v>41228</v>
      </c>
      <c r="U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4" t="str">
        <f>_xlfn.CONCAT(Table1[[#This Row],[state]],Table1[[#This Row],[Goal Range]])</f>
        <v>successful4999</v>
      </c>
    </row>
    <row r="75" spans="1:22" ht="43.2" hidden="1">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1">
        <f t="shared" si="10"/>
        <v>40587.75675925926</v>
      </c>
      <c r="T75" s="11">
        <f t="shared" si="11"/>
        <v>40666.165972222225</v>
      </c>
      <c r="U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75" t="str">
        <f>_xlfn.CONCAT(Table1[[#This Row],[state]],Table1[[#This Row],[Goal Range]])</f>
        <v>successful1000</v>
      </c>
    </row>
    <row r="76" spans="1:22" ht="43.2" hidden="1">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1">
        <f t="shared" si="10"/>
        <v>42360.487210648149</v>
      </c>
      <c r="T76" s="11">
        <f t="shared" si="11"/>
        <v>42390.487210648149</v>
      </c>
      <c r="U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76" t="str">
        <f>_xlfn.CONCAT(Table1[[#This Row],[state]],Table1[[#This Row],[Goal Range]])</f>
        <v>successful1000</v>
      </c>
    </row>
    <row r="77" spans="1:22" ht="43.2" hidden="1">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1">
        <f t="shared" si="10"/>
        <v>41357.209166666667</v>
      </c>
      <c r="T77" s="11">
        <f t="shared" si="11"/>
        <v>41387.209166666667</v>
      </c>
      <c r="U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7" t="str">
        <f>_xlfn.CONCAT(Table1[[#This Row],[state]],Table1[[#This Row],[Goal Range]])</f>
        <v>successful4999</v>
      </c>
    </row>
    <row r="78" spans="1:22" ht="43.2" hidden="1">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1">
        <f t="shared" si="10"/>
        <v>40844.691643518519</v>
      </c>
      <c r="T78" s="11">
        <f t="shared" si="11"/>
        <v>40904.733310185184</v>
      </c>
      <c r="U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78" t="str">
        <f>_xlfn.CONCAT(Table1[[#This Row],[state]],Table1[[#This Row],[Goal Range]])</f>
        <v>successful1000</v>
      </c>
    </row>
    <row r="79" spans="1:22" ht="43.2" hidden="1">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1">
        <f t="shared" si="10"/>
        <v>40997.144872685189</v>
      </c>
      <c r="T79" s="11">
        <f t="shared" si="11"/>
        <v>41050.124305555553</v>
      </c>
      <c r="U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79" t="str">
        <f>_xlfn.CONCAT(Table1[[#This Row],[state]],Table1[[#This Row],[Goal Range]])</f>
        <v>successful1000</v>
      </c>
    </row>
    <row r="80" spans="1:22" ht="86.4" hidden="1">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1">
        <f t="shared" si="10"/>
        <v>42604.730567129634</v>
      </c>
      <c r="T80" s="11">
        <f t="shared" si="11"/>
        <v>42614.730567129634</v>
      </c>
      <c r="U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80" t="str">
        <f>_xlfn.CONCAT(Table1[[#This Row],[state]],Table1[[#This Row],[Goal Range]])</f>
        <v>successful1000</v>
      </c>
    </row>
    <row r="81" spans="1:22" ht="43.2" hidden="1">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1">
        <f t="shared" si="10"/>
        <v>41724.776539351849</v>
      </c>
      <c r="T81" s="11">
        <f t="shared" si="11"/>
        <v>41754.776539351849</v>
      </c>
      <c r="U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1" t="str">
        <f>_xlfn.CONCAT(Table1[[#This Row],[state]],Table1[[#This Row],[Goal Range]])</f>
        <v>successful4999</v>
      </c>
    </row>
    <row r="82" spans="1:22" ht="43.2" hidden="1">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1">
        <f t="shared" si="10"/>
        <v>41583.083981481483</v>
      </c>
      <c r="T82" s="11">
        <f t="shared" si="11"/>
        <v>41618.083981481483</v>
      </c>
      <c r="U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82" t="str">
        <f>_xlfn.CONCAT(Table1[[#This Row],[state]],Table1[[#This Row],[Goal Range]])</f>
        <v>successful14999</v>
      </c>
    </row>
    <row r="83" spans="1:22" ht="43.2" hidden="1">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1">
        <f t="shared" si="10"/>
        <v>41100.158877314818</v>
      </c>
      <c r="T83" s="11">
        <f t="shared" si="11"/>
        <v>41104.126388888886</v>
      </c>
      <c r="U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83" t="str">
        <f>_xlfn.CONCAT(Table1[[#This Row],[state]],Table1[[#This Row],[Goal Range]])</f>
        <v>successful1000</v>
      </c>
    </row>
    <row r="84" spans="1:22" ht="43.2" hidden="1">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1">
        <f t="shared" si="10"/>
        <v>40795.820150462961</v>
      </c>
      <c r="T84" s="11">
        <f t="shared" si="11"/>
        <v>40825.820150462961</v>
      </c>
      <c r="U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4" t="str">
        <f>_xlfn.CONCAT(Table1[[#This Row],[state]],Table1[[#This Row],[Goal Range]])</f>
        <v>successful4999</v>
      </c>
    </row>
    <row r="85" spans="1:22" ht="43.2" hidden="1">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1">
        <f t="shared" si="10"/>
        <v>42042.615613425922</v>
      </c>
      <c r="T85" s="11">
        <f t="shared" si="11"/>
        <v>42057.479166666672</v>
      </c>
      <c r="U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85" t="str">
        <f>_xlfn.CONCAT(Table1[[#This Row],[state]],Table1[[#This Row],[Goal Range]])</f>
        <v>successful1000</v>
      </c>
    </row>
    <row r="86" spans="1:22" ht="43.2" hidden="1">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1">
        <f t="shared" si="10"/>
        <v>40648.757939814815</v>
      </c>
      <c r="T86" s="11">
        <f t="shared" si="11"/>
        <v>40678.757939814815</v>
      </c>
      <c r="U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86" t="str">
        <f>_xlfn.CONCAT(Table1[[#This Row],[state]],Table1[[#This Row],[Goal Range]])</f>
        <v>successful1000</v>
      </c>
    </row>
    <row r="87" spans="1:22" ht="43.2" hidden="1">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1">
        <f t="shared" si="10"/>
        <v>40779.125428240739</v>
      </c>
      <c r="T87" s="11">
        <f t="shared" si="11"/>
        <v>40809.125428240739</v>
      </c>
      <c r="U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7" t="str">
        <f>_xlfn.CONCAT(Table1[[#This Row],[state]],Table1[[#This Row],[Goal Range]])</f>
        <v>successful4999</v>
      </c>
    </row>
    <row r="88" spans="1:22" ht="57.6" hidden="1">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1">
        <f t="shared" si="10"/>
        <v>42291.556076388893</v>
      </c>
      <c r="T88" s="11">
        <f t="shared" si="11"/>
        <v>42365.59774305555</v>
      </c>
      <c r="U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8" t="str">
        <f>_xlfn.CONCAT(Table1[[#This Row],[state]],Table1[[#This Row],[Goal Range]])</f>
        <v>successful9999</v>
      </c>
    </row>
    <row r="89" spans="1:22" ht="43.2" hidden="1">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1">
        <f t="shared" si="10"/>
        <v>40322.53938657407</v>
      </c>
      <c r="T89" s="11">
        <f t="shared" si="11"/>
        <v>40332.070138888892</v>
      </c>
      <c r="U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9" t="str">
        <f>_xlfn.CONCAT(Table1[[#This Row],[state]],Table1[[#This Row],[Goal Range]])</f>
        <v>successful4999</v>
      </c>
    </row>
    <row r="90" spans="1:22" ht="43.2" hidden="1">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1">
        <f t="shared" si="10"/>
        <v>41786.65892361111</v>
      </c>
      <c r="T90" s="11">
        <f t="shared" si="11"/>
        <v>41812.65892361111</v>
      </c>
      <c r="U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0" t="str">
        <f>_xlfn.CONCAT(Table1[[#This Row],[state]],Table1[[#This Row],[Goal Range]])</f>
        <v>successful4999</v>
      </c>
    </row>
    <row r="91" spans="1:22" ht="43.2" hidden="1">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1">
        <f t="shared" si="10"/>
        <v>41402.752222222225</v>
      </c>
      <c r="T91" s="11">
        <f t="shared" si="11"/>
        <v>41427.752222222225</v>
      </c>
      <c r="U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1" t="str">
        <f>_xlfn.CONCAT(Table1[[#This Row],[state]],Table1[[#This Row],[Goal Range]])</f>
        <v>successful9999</v>
      </c>
    </row>
    <row r="92" spans="1:22" ht="28.8" hidden="1">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1">
        <f t="shared" si="10"/>
        <v>40706.297442129631</v>
      </c>
      <c r="T92" s="11">
        <f t="shared" si="11"/>
        <v>40736.297442129631</v>
      </c>
      <c r="U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92" t="str">
        <f>_xlfn.CONCAT(Table1[[#This Row],[state]],Table1[[#This Row],[Goal Range]])</f>
        <v>successful1000</v>
      </c>
    </row>
    <row r="93" spans="1:22" ht="43.2" hidden="1">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1">
        <f t="shared" si="10"/>
        <v>40619.402361111112</v>
      </c>
      <c r="T93" s="11">
        <f t="shared" si="11"/>
        <v>40680.402361111112</v>
      </c>
      <c r="U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3" t="str">
        <f>_xlfn.CONCAT(Table1[[#This Row],[state]],Table1[[#This Row],[Goal Range]])</f>
        <v>successful4999</v>
      </c>
    </row>
    <row r="94" spans="1:22" ht="43.2" hidden="1">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1">
        <f t="shared" si="10"/>
        <v>42721.198877314819</v>
      </c>
      <c r="T94" s="11">
        <f t="shared" si="11"/>
        <v>42767.333333333328</v>
      </c>
      <c r="U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4" t="str">
        <f>_xlfn.CONCAT(Table1[[#This Row],[state]],Table1[[#This Row],[Goal Range]])</f>
        <v>successful9999</v>
      </c>
    </row>
    <row r="95" spans="1:22" ht="57.6" hidden="1">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1">
        <f t="shared" si="10"/>
        <v>41065.858067129629</v>
      </c>
      <c r="T95" s="11">
        <f t="shared" si="11"/>
        <v>41093.875</v>
      </c>
      <c r="U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5" t="str">
        <f>_xlfn.CONCAT(Table1[[#This Row],[state]],Table1[[#This Row],[Goal Range]])</f>
        <v>successful4999</v>
      </c>
    </row>
    <row r="96" spans="1:22" ht="43.2" hidden="1">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1">
        <f t="shared" si="10"/>
        <v>41716.717847222222</v>
      </c>
      <c r="T96" s="11">
        <f t="shared" si="11"/>
        <v>41736.717847222222</v>
      </c>
      <c r="U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96" t="str">
        <f>_xlfn.CONCAT(Table1[[#This Row],[state]],Table1[[#This Row],[Goal Range]])</f>
        <v>successful1000</v>
      </c>
    </row>
    <row r="97" spans="1:22" ht="43.2" hidden="1">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1">
        <f t="shared" si="10"/>
        <v>40935.005104166667</v>
      </c>
      <c r="T97" s="11">
        <f t="shared" si="11"/>
        <v>40965.005104166667</v>
      </c>
      <c r="U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97" t="str">
        <f>_xlfn.CONCAT(Table1[[#This Row],[state]],Table1[[#This Row],[Goal Range]])</f>
        <v>successful1000</v>
      </c>
    </row>
    <row r="98" spans="1:22" ht="57.6" hidden="1">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1">
        <f t="shared" si="10"/>
        <v>40324.662511574075</v>
      </c>
      <c r="T98" s="11">
        <f t="shared" si="11"/>
        <v>40391.125</v>
      </c>
      <c r="U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8" t="str">
        <f>_xlfn.CONCAT(Table1[[#This Row],[state]],Table1[[#This Row],[Goal Range]])</f>
        <v>successful4999</v>
      </c>
    </row>
    <row r="99" spans="1:22" ht="43.2" hidden="1">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1">
        <f t="shared" si="10"/>
        <v>40706.135208333333</v>
      </c>
      <c r="T99" s="11">
        <f t="shared" si="11"/>
        <v>40736.135208333333</v>
      </c>
      <c r="U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99" t="str">
        <f>_xlfn.CONCAT(Table1[[#This Row],[state]],Table1[[#This Row],[Goal Range]])</f>
        <v>successful1000</v>
      </c>
    </row>
    <row r="100" spans="1:22" ht="43.2" hidden="1">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1">
        <f t="shared" si="10"/>
        <v>41214.79483796296</v>
      </c>
      <c r="T100" s="11">
        <f t="shared" si="11"/>
        <v>41250.979166666664</v>
      </c>
      <c r="U1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0" t="str">
        <f>_xlfn.CONCAT(Table1[[#This Row],[state]],Table1[[#This Row],[Goal Range]])</f>
        <v>successful4999</v>
      </c>
    </row>
    <row r="101" spans="1:22" ht="28.8" hidden="1">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1">
        <f t="shared" si="10"/>
        <v>41631.902766203704</v>
      </c>
      <c r="T101" s="11">
        <f t="shared" si="11"/>
        <v>41661.902766203704</v>
      </c>
      <c r="U1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1" t="str">
        <f>_xlfn.CONCAT(Table1[[#This Row],[state]],Table1[[#This Row],[Goal Range]])</f>
        <v>successful4999</v>
      </c>
    </row>
    <row r="102" spans="1:22" ht="43.2" hidden="1">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1">
        <f t="shared" si="10"/>
        <v>41197.753310185188</v>
      </c>
      <c r="T102" s="11">
        <f t="shared" si="11"/>
        <v>41217.794976851852</v>
      </c>
      <c r="U1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02" t="str">
        <f>_xlfn.CONCAT(Table1[[#This Row],[state]],Table1[[#This Row],[Goal Range]])</f>
        <v>successful9999</v>
      </c>
    </row>
    <row r="103" spans="1:22" ht="43.2" hidden="1">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1">
        <f t="shared" si="10"/>
        <v>41274.776736111111</v>
      </c>
      <c r="T103" s="11">
        <f t="shared" si="11"/>
        <v>41298.776736111111</v>
      </c>
      <c r="U1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3" t="str">
        <f>_xlfn.CONCAT(Table1[[#This Row],[state]],Table1[[#This Row],[Goal Range]])</f>
        <v>successful4999</v>
      </c>
    </row>
    <row r="104" spans="1:22" ht="43.2" hidden="1">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1">
        <f t="shared" si="10"/>
        <v>40505.131168981483</v>
      </c>
      <c r="T104" s="11">
        <f t="shared" si="11"/>
        <v>40535.131168981483</v>
      </c>
      <c r="U1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04" t="str">
        <f>_xlfn.CONCAT(Table1[[#This Row],[state]],Table1[[#This Row],[Goal Range]])</f>
        <v>successful9999</v>
      </c>
    </row>
    <row r="105" spans="1:22" ht="43.2" hidden="1">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1">
        <f t="shared" si="10"/>
        <v>41682.805902777778</v>
      </c>
      <c r="T105" s="11">
        <f t="shared" si="11"/>
        <v>41705.805902777778</v>
      </c>
      <c r="U1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5" t="str">
        <f>_xlfn.CONCAT(Table1[[#This Row],[state]],Table1[[#This Row],[Goal Range]])</f>
        <v>successful4999</v>
      </c>
    </row>
    <row r="106" spans="1:22" ht="28.8" hidden="1">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1">
        <f t="shared" si="10"/>
        <v>40612.695208333331</v>
      </c>
      <c r="T106" s="11">
        <f t="shared" si="11"/>
        <v>40636.041666666664</v>
      </c>
      <c r="U1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06" t="str">
        <f>_xlfn.CONCAT(Table1[[#This Row],[state]],Table1[[#This Row],[Goal Range]])</f>
        <v>successful1000</v>
      </c>
    </row>
    <row r="107" spans="1:22" ht="43.2" hidden="1">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1">
        <f t="shared" si="10"/>
        <v>42485.724768518514</v>
      </c>
      <c r="T107" s="11">
        <f t="shared" si="11"/>
        <v>42504</v>
      </c>
      <c r="U1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7" t="str">
        <f>_xlfn.CONCAT(Table1[[#This Row],[state]],Table1[[#This Row],[Goal Range]])</f>
        <v>successful4999</v>
      </c>
    </row>
    <row r="108" spans="1:22" hidden="1">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1">
        <f t="shared" si="10"/>
        <v>40987.776631944449</v>
      </c>
      <c r="T108" s="11">
        <f t="shared" si="11"/>
        <v>41001.776631944449</v>
      </c>
      <c r="U1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08" t="str">
        <f>_xlfn.CONCAT(Table1[[#This Row],[state]],Table1[[#This Row],[Goal Range]])</f>
        <v>successful9999</v>
      </c>
    </row>
    <row r="109" spans="1:22" ht="43.2" hidden="1">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1">
        <f t="shared" si="10"/>
        <v>40635.982488425929</v>
      </c>
      <c r="T109" s="11">
        <f t="shared" si="11"/>
        <v>40657.982488425929</v>
      </c>
      <c r="U1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09" t="str">
        <f>_xlfn.CONCAT(Table1[[#This Row],[state]],Table1[[#This Row],[Goal Range]])</f>
        <v>successful9999</v>
      </c>
    </row>
    <row r="110" spans="1:22" ht="43.2" hidden="1">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1">
        <f t="shared" si="10"/>
        <v>41365.613078703704</v>
      </c>
      <c r="T110" s="11">
        <f t="shared" si="11"/>
        <v>41425.613078703704</v>
      </c>
      <c r="U1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0" t="str">
        <f>_xlfn.CONCAT(Table1[[#This Row],[state]],Table1[[#This Row],[Goal Range]])</f>
        <v>successful4999</v>
      </c>
    </row>
    <row r="111" spans="1:22" ht="43.2" hidden="1">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1">
        <f t="shared" si="10"/>
        <v>40570.025810185187</v>
      </c>
      <c r="T111" s="11">
        <f t="shared" si="11"/>
        <v>40600.025810185187</v>
      </c>
      <c r="U1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1" t="str">
        <f>_xlfn.CONCAT(Table1[[#This Row],[state]],Table1[[#This Row],[Goal Range]])</f>
        <v>successful4999</v>
      </c>
    </row>
    <row r="112" spans="1:22" ht="43.2" hidden="1">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1">
        <f t="shared" si="10"/>
        <v>41557.949687500004</v>
      </c>
      <c r="T112" s="11">
        <f t="shared" si="11"/>
        <v>41592.249305555553</v>
      </c>
      <c r="U1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2" t="str">
        <f>_xlfn.CONCAT(Table1[[#This Row],[state]],Table1[[#This Row],[Goal Range]])</f>
        <v>successful4999</v>
      </c>
    </row>
    <row r="113" spans="1:22" ht="43.2" hidden="1">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1">
        <f t="shared" si="10"/>
        <v>42125.333182870367</v>
      </c>
      <c r="T113" s="11">
        <f t="shared" si="11"/>
        <v>42155.333182870367</v>
      </c>
      <c r="U1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3" t="str">
        <f>_xlfn.CONCAT(Table1[[#This Row],[state]],Table1[[#This Row],[Goal Range]])</f>
        <v>successful4999</v>
      </c>
    </row>
    <row r="114" spans="1:22" ht="43.2" hidden="1">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1">
        <f t="shared" si="10"/>
        <v>41718.043032407404</v>
      </c>
      <c r="T114" s="11">
        <f t="shared" si="11"/>
        <v>41742.083333333336</v>
      </c>
      <c r="U1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4" t="str">
        <f>_xlfn.CONCAT(Table1[[#This Row],[state]],Table1[[#This Row],[Goal Range]])</f>
        <v>successful9999</v>
      </c>
    </row>
    <row r="115" spans="1:22" ht="28.8" hidden="1">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1">
        <f t="shared" si="10"/>
        <v>40753.758425925924</v>
      </c>
      <c r="T115" s="11">
        <f t="shared" si="11"/>
        <v>40761.625</v>
      </c>
      <c r="U1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5" t="str">
        <f>_xlfn.CONCAT(Table1[[#This Row],[state]],Table1[[#This Row],[Goal Range]])</f>
        <v>successful9999</v>
      </c>
    </row>
    <row r="116" spans="1:22" ht="43.2" hidden="1">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1">
        <f t="shared" si="10"/>
        <v>40861.27416666667</v>
      </c>
      <c r="T116" s="11">
        <f t="shared" si="11"/>
        <v>40921.27416666667</v>
      </c>
      <c r="U1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6" t="str">
        <f>_xlfn.CONCAT(Table1[[#This Row],[state]],Table1[[#This Row],[Goal Range]])</f>
        <v>successful4999</v>
      </c>
    </row>
    <row r="117" spans="1:22" hidden="1">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1">
        <f t="shared" si="10"/>
        <v>40918.738935185182</v>
      </c>
      <c r="T117" s="11">
        <f t="shared" si="11"/>
        <v>40943.738935185182</v>
      </c>
      <c r="U1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17" t="str">
        <f>_xlfn.CONCAT(Table1[[#This Row],[state]],Table1[[#This Row],[Goal Range]])</f>
        <v>successful1000</v>
      </c>
    </row>
    <row r="118" spans="1:22" ht="43.2" hidden="1">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1">
        <f t="shared" si="10"/>
        <v>40595.497164351851</v>
      </c>
      <c r="T118" s="11">
        <f t="shared" si="11"/>
        <v>40641.455497685187</v>
      </c>
      <c r="U1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8" t="str">
        <f>_xlfn.CONCAT(Table1[[#This Row],[state]],Table1[[#This Row],[Goal Range]])</f>
        <v>successful4999</v>
      </c>
    </row>
    <row r="119" spans="1:22" ht="57.6" hidden="1">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1">
        <f t="shared" si="10"/>
        <v>40248.834999999999</v>
      </c>
      <c r="T119" s="11">
        <f t="shared" si="11"/>
        <v>40338.791666666664</v>
      </c>
      <c r="U1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9" t="str">
        <f>_xlfn.CONCAT(Table1[[#This Row],[state]],Table1[[#This Row],[Goal Range]])</f>
        <v>successful4999</v>
      </c>
    </row>
    <row r="120" spans="1:22" ht="28.8" hidden="1">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1">
        <f t="shared" si="10"/>
        <v>40723.053657407407</v>
      </c>
      <c r="T120" s="11">
        <f t="shared" si="11"/>
        <v>40753.053657407407</v>
      </c>
      <c r="U1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0" t="str">
        <f>_xlfn.CONCAT(Table1[[#This Row],[state]],Table1[[#This Row],[Goal Range]])</f>
        <v>successful9999</v>
      </c>
    </row>
    <row r="121" spans="1:22" ht="43.2" hidden="1">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1">
        <f t="shared" si="10"/>
        <v>40739.069282407407</v>
      </c>
      <c r="T121" s="11">
        <f t="shared" si="11"/>
        <v>40768.958333333336</v>
      </c>
      <c r="U1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1" t="str">
        <f>_xlfn.CONCAT(Table1[[#This Row],[state]],Table1[[#This Row],[Goal Range]])</f>
        <v>successful4999</v>
      </c>
    </row>
    <row r="122" spans="1:22" ht="57.6" hidden="1">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1">
        <f t="shared" si="10"/>
        <v>42616.049849537041</v>
      </c>
      <c r="T122" s="11">
        <f t="shared" si="11"/>
        <v>42646.049849537041</v>
      </c>
      <c r="U1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22" t="str">
        <f>_xlfn.CONCAT(Table1[[#This Row],[state]],Table1[[#This Row],[Goal Range]])</f>
        <v>canceled50000</v>
      </c>
    </row>
    <row r="123" spans="1:22" ht="57.6" hidden="1">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1">
        <f t="shared" si="10"/>
        <v>42096.704976851848</v>
      </c>
      <c r="T123" s="11">
        <f t="shared" si="11"/>
        <v>42112.427777777775</v>
      </c>
      <c r="U1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3" t="str">
        <f>_xlfn.CONCAT(Table1[[#This Row],[state]],Table1[[#This Row],[Goal Range]])</f>
        <v>canceled4999</v>
      </c>
    </row>
    <row r="124" spans="1:22" ht="28.8" hidden="1">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e">
        <f t="shared" si="7"/>
        <v>#DIV/0!</v>
      </c>
      <c r="Q124" t="str">
        <f t="shared" si="8"/>
        <v>film &amp; video</v>
      </c>
      <c r="R124" t="str">
        <f t="shared" si="9"/>
        <v>science fiction</v>
      </c>
      <c r="S124" s="11">
        <f t="shared" si="10"/>
        <v>42593.431793981479</v>
      </c>
      <c r="T124" s="11">
        <f t="shared" si="11"/>
        <v>42653.431793981479</v>
      </c>
      <c r="U1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24" t="str">
        <f>_xlfn.CONCAT(Table1[[#This Row],[state]],Table1[[#This Row],[Goal Range]])</f>
        <v>canceled50000</v>
      </c>
    </row>
    <row r="125" spans="1:22" ht="43.2" hidden="1">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1">
        <f t="shared" si="10"/>
        <v>41904.781990740739</v>
      </c>
      <c r="T125" s="11">
        <f t="shared" si="11"/>
        <v>41940.916666666664</v>
      </c>
      <c r="U1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25" t="str">
        <f>_xlfn.CONCAT(Table1[[#This Row],[state]],Table1[[#This Row],[Goal Range]])</f>
        <v>canceled50000</v>
      </c>
    </row>
    <row r="126" spans="1:22" ht="43.2" hidden="1">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e">
        <f t="shared" si="7"/>
        <v>#DIV/0!</v>
      </c>
      <c r="Q126" t="str">
        <f t="shared" si="8"/>
        <v>film &amp; video</v>
      </c>
      <c r="R126" t="str">
        <f t="shared" si="9"/>
        <v>science fiction</v>
      </c>
      <c r="S126" s="11">
        <f t="shared" si="10"/>
        <v>42114.928726851853</v>
      </c>
      <c r="T126" s="11">
        <f t="shared" si="11"/>
        <v>42139.928726851853</v>
      </c>
      <c r="U1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6" t="str">
        <f>_xlfn.CONCAT(Table1[[#This Row],[state]],Table1[[#This Row],[Goal Range]])</f>
        <v>canceled4999</v>
      </c>
    </row>
    <row r="127" spans="1:22" ht="43.2" hidden="1">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1">
        <f t="shared" si="10"/>
        <v>42709.993981481486</v>
      </c>
      <c r="T127" s="11">
        <f t="shared" si="11"/>
        <v>42769.993981481486</v>
      </c>
      <c r="U1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27" t="str">
        <f>_xlfn.CONCAT(Table1[[#This Row],[state]],Table1[[#This Row],[Goal Range]])</f>
        <v>canceled1000</v>
      </c>
    </row>
    <row r="128" spans="1:22" ht="43.2" hidden="1">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1">
        <f t="shared" si="10"/>
        <v>42135.589548611111</v>
      </c>
      <c r="T128" s="11">
        <f t="shared" si="11"/>
        <v>42166.083333333328</v>
      </c>
      <c r="U1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28" t="str">
        <f>_xlfn.CONCAT(Table1[[#This Row],[state]],Table1[[#This Row],[Goal Range]])</f>
        <v>canceled29999</v>
      </c>
    </row>
    <row r="129" spans="1:22" ht="43.2" hidden="1">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1">
        <f t="shared" si="10"/>
        <v>42067.62431712963</v>
      </c>
      <c r="T129" s="11">
        <f t="shared" si="11"/>
        <v>42097.582650462966</v>
      </c>
      <c r="U1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9" t="str">
        <f>_xlfn.CONCAT(Table1[[#This Row],[state]],Table1[[#This Row],[Goal Range]])</f>
        <v>canceled9999</v>
      </c>
    </row>
    <row r="130" spans="1:22" ht="28.8" hidden="1">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12">E130/D130</f>
        <v>1.8669999999999999E-2</v>
      </c>
      <c r="P130" s="6">
        <f t="shared" si="7"/>
        <v>311.16666666666669</v>
      </c>
      <c r="Q130" t="str">
        <f t="shared" si="8"/>
        <v>film &amp; video</v>
      </c>
      <c r="R130" t="str">
        <f t="shared" si="9"/>
        <v>science fiction</v>
      </c>
      <c r="S130" s="11">
        <f t="shared" si="10"/>
        <v>42628.22792824074</v>
      </c>
      <c r="T130" s="11">
        <f t="shared" si="11"/>
        <v>42663.22792824074</v>
      </c>
      <c r="U1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30" t="str">
        <f>_xlfn.CONCAT(Table1[[#This Row],[state]],Table1[[#This Row],[Goal Range]])</f>
        <v>canceled50000</v>
      </c>
    </row>
    <row r="131" spans="1:22" ht="57.6" hidden="1">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12"/>
        <v>0</v>
      </c>
      <c r="P131" s="6" t="e">
        <f t="shared" ref="P131:P194" si="13">E131/L131</f>
        <v>#DIV/0!</v>
      </c>
      <c r="Q131" t="str">
        <f t="shared" ref="Q131:Q194" si="14">LEFT(N131,FIND("/",N131)-1)</f>
        <v>film &amp; video</v>
      </c>
      <c r="R131" t="str">
        <f t="shared" ref="R131:R194" si="15">RIGHT(N131,LEN(N131)-FIND("/",N131))</f>
        <v>science fiction</v>
      </c>
      <c r="S131" s="11">
        <f t="shared" ref="S131:S194" si="16">(((J131/60)/60)/24)+DATE(1970,1,1)</f>
        <v>41882.937303240738</v>
      </c>
      <c r="T131" s="11">
        <f t="shared" ref="T131:T194" si="17">(((I131/60)/60)/24)+DATE(1970,1,1)</f>
        <v>41942.937303240738</v>
      </c>
      <c r="U1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31" t="str">
        <f>_xlfn.CONCAT(Table1[[#This Row],[state]],Table1[[#This Row],[Goal Range]])</f>
        <v>canceled24999</v>
      </c>
    </row>
    <row r="132" spans="1:22" ht="43.2" hidden="1">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e">
        <f t="shared" si="13"/>
        <v>#DIV/0!</v>
      </c>
      <c r="Q132" t="str">
        <f t="shared" si="14"/>
        <v>film &amp; video</v>
      </c>
      <c r="R132" t="str">
        <f t="shared" si="15"/>
        <v>science fiction</v>
      </c>
      <c r="S132" s="11">
        <f t="shared" si="16"/>
        <v>41778.915416666663</v>
      </c>
      <c r="T132" s="11">
        <f t="shared" si="17"/>
        <v>41806.844444444447</v>
      </c>
      <c r="U1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32" t="str">
        <f>_xlfn.CONCAT(Table1[[#This Row],[state]],Table1[[#This Row],[Goal Range]])</f>
        <v>canceled1000</v>
      </c>
    </row>
    <row r="133" spans="1:22" hidden="1">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e">
        <f t="shared" si="13"/>
        <v>#DIV/0!</v>
      </c>
      <c r="Q133" t="str">
        <f t="shared" si="14"/>
        <v>film &amp; video</v>
      </c>
      <c r="R133" t="str">
        <f t="shared" si="15"/>
        <v>science fiction</v>
      </c>
      <c r="S133" s="11">
        <f t="shared" si="16"/>
        <v>42541.837511574078</v>
      </c>
      <c r="T133" s="11">
        <f t="shared" si="17"/>
        <v>42557</v>
      </c>
      <c r="U1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3" t="str">
        <f>_xlfn.CONCAT(Table1[[#This Row],[state]],Table1[[#This Row],[Goal Range]])</f>
        <v>canceled4999</v>
      </c>
    </row>
    <row r="134" spans="1:22" ht="43.2" hidden="1">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1">
        <f t="shared" si="16"/>
        <v>41905.812581018516</v>
      </c>
      <c r="T134" s="11">
        <f t="shared" si="17"/>
        <v>41950.854247685187</v>
      </c>
      <c r="U1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34" t="str">
        <f>_xlfn.CONCAT(Table1[[#This Row],[state]],Table1[[#This Row],[Goal Range]])</f>
        <v>canceled50000</v>
      </c>
    </row>
    <row r="135" spans="1:22" ht="28.8" hidden="1">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e">
        <f t="shared" si="13"/>
        <v>#DIV/0!</v>
      </c>
      <c r="Q135" t="str">
        <f t="shared" si="14"/>
        <v>film &amp; video</v>
      </c>
      <c r="R135" t="str">
        <f t="shared" si="15"/>
        <v>science fiction</v>
      </c>
      <c r="S135" s="11">
        <f t="shared" si="16"/>
        <v>42491.80768518518</v>
      </c>
      <c r="T135" s="11">
        <f t="shared" si="17"/>
        <v>42521.729861111111</v>
      </c>
      <c r="U1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35" t="str">
        <f>_xlfn.CONCAT(Table1[[#This Row],[state]],Table1[[#This Row],[Goal Range]])</f>
        <v>canceled50000</v>
      </c>
    </row>
    <row r="136" spans="1:22" ht="28.8" hidden="1">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e">
        <f t="shared" si="13"/>
        <v>#DIV/0!</v>
      </c>
      <c r="Q136" t="str">
        <f t="shared" si="14"/>
        <v>film &amp; video</v>
      </c>
      <c r="R136" t="str">
        <f t="shared" si="15"/>
        <v>science fiction</v>
      </c>
      <c r="S136" s="11">
        <f t="shared" si="16"/>
        <v>42221.909930555557</v>
      </c>
      <c r="T136" s="11">
        <f t="shared" si="17"/>
        <v>42251.708333333328</v>
      </c>
      <c r="U1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36" t="str">
        <f>_xlfn.CONCAT(Table1[[#This Row],[state]],Table1[[#This Row],[Goal Range]])</f>
        <v>canceled9999</v>
      </c>
    </row>
    <row r="137" spans="1:22" ht="43.2" hidden="1">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1">
        <f t="shared" si="16"/>
        <v>41788.381909722222</v>
      </c>
      <c r="T137" s="11">
        <f t="shared" si="17"/>
        <v>41821.791666666664</v>
      </c>
      <c r="U1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7" t="str">
        <f>_xlfn.CONCAT(Table1[[#This Row],[state]],Table1[[#This Row],[Goal Range]])</f>
        <v>canceled4999</v>
      </c>
    </row>
    <row r="138" spans="1:22" ht="57.6" hidden="1">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e">
        <f t="shared" si="13"/>
        <v>#DIV/0!</v>
      </c>
      <c r="Q138" t="str">
        <f t="shared" si="14"/>
        <v>film &amp; video</v>
      </c>
      <c r="R138" t="str">
        <f t="shared" si="15"/>
        <v>science fiction</v>
      </c>
      <c r="S138" s="11">
        <f t="shared" si="16"/>
        <v>42096.410115740742</v>
      </c>
      <c r="T138" s="11">
        <f t="shared" si="17"/>
        <v>42140.427777777775</v>
      </c>
      <c r="U1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8" t="str">
        <f>_xlfn.CONCAT(Table1[[#This Row],[state]],Table1[[#This Row],[Goal Range]])</f>
        <v>canceled4999</v>
      </c>
    </row>
    <row r="139" spans="1:22" ht="43.2" hidden="1">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e">
        <f t="shared" si="13"/>
        <v>#DIV/0!</v>
      </c>
      <c r="Q139" t="str">
        <f t="shared" si="14"/>
        <v>film &amp; video</v>
      </c>
      <c r="R139" t="str">
        <f t="shared" si="15"/>
        <v>science fiction</v>
      </c>
      <c r="S139" s="11">
        <f t="shared" si="16"/>
        <v>42239.573993055557</v>
      </c>
      <c r="T139" s="11">
        <f t="shared" si="17"/>
        <v>42289.573993055557</v>
      </c>
      <c r="U1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39" t="str">
        <f>_xlfn.CONCAT(Table1[[#This Row],[state]],Table1[[#This Row],[Goal Range]])</f>
        <v>canceled50000</v>
      </c>
    </row>
    <row r="140" spans="1:22" ht="43.2" hidden="1">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1">
        <f t="shared" si="16"/>
        <v>42186.257418981477</v>
      </c>
      <c r="T140" s="11">
        <f t="shared" si="17"/>
        <v>42217.207638888889</v>
      </c>
      <c r="U1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40" t="str">
        <f>_xlfn.CONCAT(Table1[[#This Row],[state]],Table1[[#This Row],[Goal Range]])</f>
        <v>canceled50000</v>
      </c>
    </row>
    <row r="141" spans="1:22" ht="43.2" hidden="1">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1">
        <f t="shared" si="16"/>
        <v>42187.920972222222</v>
      </c>
      <c r="T141" s="11">
        <f t="shared" si="17"/>
        <v>42197.920972222222</v>
      </c>
      <c r="U1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41" t="str">
        <f>_xlfn.CONCAT(Table1[[#This Row],[state]],Table1[[#This Row],[Goal Range]])</f>
        <v>canceled1000</v>
      </c>
    </row>
    <row r="142" spans="1:22" ht="43.2" hidden="1">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e">
        <f t="shared" si="13"/>
        <v>#DIV/0!</v>
      </c>
      <c r="Q142" t="str">
        <f t="shared" si="14"/>
        <v>film &amp; video</v>
      </c>
      <c r="R142" t="str">
        <f t="shared" si="15"/>
        <v>science fiction</v>
      </c>
      <c r="S142" s="11">
        <f t="shared" si="16"/>
        <v>42053.198287037041</v>
      </c>
      <c r="T142" s="11">
        <f t="shared" si="17"/>
        <v>42083.15662037037</v>
      </c>
      <c r="U1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42" t="str">
        <f>_xlfn.CONCAT(Table1[[#This Row],[state]],Table1[[#This Row],[Goal Range]])</f>
        <v>canceled50000</v>
      </c>
    </row>
    <row r="143" spans="1:22" ht="43.2" hidden="1">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1">
        <f t="shared" si="16"/>
        <v>42110.153043981481</v>
      </c>
      <c r="T143" s="11">
        <f t="shared" si="17"/>
        <v>42155.153043981481</v>
      </c>
      <c r="U1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43" t="str">
        <f>_xlfn.CONCAT(Table1[[#This Row],[state]],Table1[[#This Row],[Goal Range]])</f>
        <v>canceled14999</v>
      </c>
    </row>
    <row r="144" spans="1:22" ht="43.2" hidden="1">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1">
        <f t="shared" si="16"/>
        <v>41938.893263888887</v>
      </c>
      <c r="T144" s="11">
        <f t="shared" si="17"/>
        <v>41959.934930555552</v>
      </c>
      <c r="U1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4" t="str">
        <f>_xlfn.CONCAT(Table1[[#This Row],[state]],Table1[[#This Row],[Goal Range]])</f>
        <v>canceled4999</v>
      </c>
    </row>
    <row r="145" spans="1:22" ht="43.2" hidden="1">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e">
        <f t="shared" si="13"/>
        <v>#DIV/0!</v>
      </c>
      <c r="Q145" t="str">
        <f t="shared" si="14"/>
        <v>film &amp; video</v>
      </c>
      <c r="R145" t="str">
        <f t="shared" si="15"/>
        <v>science fiction</v>
      </c>
      <c r="S145" s="11">
        <f t="shared" si="16"/>
        <v>42559.064143518524</v>
      </c>
      <c r="T145" s="11">
        <f t="shared" si="17"/>
        <v>42616.246527777781</v>
      </c>
      <c r="U1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5" t="str">
        <f>_xlfn.CONCAT(Table1[[#This Row],[state]],Table1[[#This Row],[Goal Range]])</f>
        <v>canceled9999</v>
      </c>
    </row>
    <row r="146" spans="1:22" ht="43.2" hidden="1">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1">
        <f t="shared" si="16"/>
        <v>42047.762407407412</v>
      </c>
      <c r="T146" s="11">
        <f t="shared" si="17"/>
        <v>42107.72074074074</v>
      </c>
      <c r="U1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6" t="str">
        <f>_xlfn.CONCAT(Table1[[#This Row],[state]],Table1[[#This Row],[Goal Range]])</f>
        <v>canceled9999</v>
      </c>
    </row>
    <row r="147" spans="1:22" ht="43.2" hidden="1">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1">
        <f t="shared" si="16"/>
        <v>42200.542268518519</v>
      </c>
      <c r="T147" s="11">
        <f t="shared" si="17"/>
        <v>42227.542268518519</v>
      </c>
      <c r="U1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7" t="str">
        <f>_xlfn.CONCAT(Table1[[#This Row],[state]],Table1[[#This Row],[Goal Range]])</f>
        <v>canceled4999</v>
      </c>
    </row>
    <row r="148" spans="1:22" ht="43.2" hidden="1">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1">
        <f t="shared" si="16"/>
        <v>42693.016180555554</v>
      </c>
      <c r="T148" s="11">
        <f t="shared" si="17"/>
        <v>42753.016180555554</v>
      </c>
      <c r="U1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48" t="str">
        <f>_xlfn.CONCAT(Table1[[#This Row],[state]],Table1[[#This Row],[Goal Range]])</f>
        <v>canceled24999</v>
      </c>
    </row>
    <row r="149" spans="1:22" ht="28.8" hidden="1">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e">
        <f t="shared" si="13"/>
        <v>#DIV/0!</v>
      </c>
      <c r="Q149" t="str">
        <f t="shared" si="14"/>
        <v>film &amp; video</v>
      </c>
      <c r="R149" t="str">
        <f t="shared" si="15"/>
        <v>science fiction</v>
      </c>
      <c r="S149" s="11">
        <f t="shared" si="16"/>
        <v>41969.767824074079</v>
      </c>
      <c r="T149" s="11">
        <f t="shared" si="17"/>
        <v>42012.762499999997</v>
      </c>
      <c r="U1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9" t="str">
        <f>_xlfn.CONCAT(Table1[[#This Row],[state]],Table1[[#This Row],[Goal Range]])</f>
        <v>canceled9999</v>
      </c>
    </row>
    <row r="150" spans="1:22" ht="43.2" hidden="1">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1">
        <f t="shared" si="16"/>
        <v>42397.281666666662</v>
      </c>
      <c r="T150" s="11">
        <f t="shared" si="17"/>
        <v>42427.281666666662</v>
      </c>
      <c r="U1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50" t="str">
        <f>_xlfn.CONCAT(Table1[[#This Row],[state]],Table1[[#This Row],[Goal Range]])</f>
        <v>canceled0</v>
      </c>
    </row>
    <row r="151" spans="1:22" ht="43.2" hidden="1">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1">
        <f t="shared" si="16"/>
        <v>41968.172106481477</v>
      </c>
      <c r="T151" s="11">
        <f t="shared" si="17"/>
        <v>41998.333333333328</v>
      </c>
      <c r="U1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51" t="str">
        <f>_xlfn.CONCAT(Table1[[#This Row],[state]],Table1[[#This Row],[Goal Range]])</f>
        <v>canceled14999</v>
      </c>
    </row>
    <row r="152" spans="1:22" ht="43.2" hidden="1">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1">
        <f t="shared" si="16"/>
        <v>42090.161828703705</v>
      </c>
      <c r="T152" s="11">
        <f t="shared" si="17"/>
        <v>42150.161828703705</v>
      </c>
      <c r="U1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52" t="str">
        <f>_xlfn.CONCAT(Table1[[#This Row],[state]],Table1[[#This Row],[Goal Range]])</f>
        <v>canceled50000</v>
      </c>
    </row>
    <row r="153" spans="1:22" ht="43.2" hidden="1">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1">
        <f t="shared" si="16"/>
        <v>42113.550821759258</v>
      </c>
      <c r="T153" s="11">
        <f t="shared" si="17"/>
        <v>42173.550821759258</v>
      </c>
      <c r="U1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53" t="str">
        <f>_xlfn.CONCAT(Table1[[#This Row],[state]],Table1[[#This Row],[Goal Range]])</f>
        <v>canceled50000</v>
      </c>
    </row>
    <row r="154" spans="1:22" ht="28.8" hidden="1">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1">
        <f t="shared" si="16"/>
        <v>41875.077546296299</v>
      </c>
      <c r="T154" s="11">
        <f t="shared" si="17"/>
        <v>41905.077546296299</v>
      </c>
      <c r="U1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54" t="str">
        <f>_xlfn.CONCAT(Table1[[#This Row],[state]],Table1[[#This Row],[Goal Range]])</f>
        <v>canceled50000</v>
      </c>
    </row>
    <row r="155" spans="1:22" ht="43.2" hidden="1">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1">
        <f t="shared" si="16"/>
        <v>41933.586157407408</v>
      </c>
      <c r="T155" s="11">
        <f t="shared" si="17"/>
        <v>41975.627824074079</v>
      </c>
      <c r="U1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55" t="str">
        <f>_xlfn.CONCAT(Table1[[#This Row],[state]],Table1[[#This Row],[Goal Range]])</f>
        <v>canceled0</v>
      </c>
    </row>
    <row r="156" spans="1:22" ht="43.2" hidden="1">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1">
        <f t="shared" si="16"/>
        <v>42115.547395833331</v>
      </c>
      <c r="T156" s="11">
        <f t="shared" si="17"/>
        <v>42158.547395833331</v>
      </c>
      <c r="U1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6" t="str">
        <f>_xlfn.CONCAT(Table1[[#This Row],[state]],Table1[[#This Row],[Goal Range]])</f>
        <v>canceled4999</v>
      </c>
    </row>
    <row r="157" spans="1:22" ht="57.6" hidden="1">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1">
        <f t="shared" si="16"/>
        <v>42168.559432870374</v>
      </c>
      <c r="T157" s="11">
        <f t="shared" si="17"/>
        <v>42208.559432870374</v>
      </c>
      <c r="U1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57" t="str">
        <f>_xlfn.CONCAT(Table1[[#This Row],[state]],Table1[[#This Row],[Goal Range]])</f>
        <v>canceled50000</v>
      </c>
    </row>
    <row r="158" spans="1:22" ht="57.6" hidden="1">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1">
        <f t="shared" si="16"/>
        <v>41794.124953703707</v>
      </c>
      <c r="T158" s="11">
        <f t="shared" si="17"/>
        <v>41854.124953703707</v>
      </c>
      <c r="U1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158" t="str">
        <f>_xlfn.CONCAT(Table1[[#This Row],[state]],Table1[[#This Row],[Goal Range]])</f>
        <v>canceled39999</v>
      </c>
    </row>
    <row r="159" spans="1:22" ht="43.2" hidden="1">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1">
        <f t="shared" si="16"/>
        <v>42396.911712962959</v>
      </c>
      <c r="T159" s="11">
        <f t="shared" si="17"/>
        <v>42426.911712962959</v>
      </c>
      <c r="U1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9" t="str">
        <f>_xlfn.CONCAT(Table1[[#This Row],[state]],Table1[[#This Row],[Goal Range]])</f>
        <v>canceled4999</v>
      </c>
    </row>
    <row r="160" spans="1:22" ht="43.2" hidden="1">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e">
        <f t="shared" si="13"/>
        <v>#DIV/0!</v>
      </c>
      <c r="Q160" t="str">
        <f t="shared" si="14"/>
        <v>film &amp; video</v>
      </c>
      <c r="R160" t="str">
        <f t="shared" si="15"/>
        <v>science fiction</v>
      </c>
      <c r="S160" s="11">
        <f t="shared" si="16"/>
        <v>41904.07671296296</v>
      </c>
      <c r="T160" s="11">
        <f t="shared" si="17"/>
        <v>41934.07671296296</v>
      </c>
      <c r="U1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0" t="str">
        <f>_xlfn.CONCAT(Table1[[#This Row],[state]],Table1[[#This Row],[Goal Range]])</f>
        <v>canceled9999</v>
      </c>
    </row>
    <row r="161" spans="1:22" ht="43.2" hidden="1">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1">
        <f t="shared" si="16"/>
        <v>42514.434548611112</v>
      </c>
      <c r="T161" s="11">
        <f t="shared" si="17"/>
        <v>42554.434548611112</v>
      </c>
      <c r="U1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61" t="str">
        <f>_xlfn.CONCAT(Table1[[#This Row],[state]],Table1[[#This Row],[Goal Range]])</f>
        <v>canceled50000</v>
      </c>
    </row>
    <row r="162" spans="1:22" ht="43.2" hidden="1">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e">
        <f t="shared" si="13"/>
        <v>#DIV/0!</v>
      </c>
      <c r="Q162" t="str">
        <f t="shared" si="14"/>
        <v>film &amp; video</v>
      </c>
      <c r="R162" t="str">
        <f t="shared" si="15"/>
        <v>drama</v>
      </c>
      <c r="S162" s="11">
        <f t="shared" si="16"/>
        <v>42171.913090277783</v>
      </c>
      <c r="T162" s="11">
        <f t="shared" si="17"/>
        <v>42231.913090277783</v>
      </c>
      <c r="U1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2" t="str">
        <f>_xlfn.CONCAT(Table1[[#This Row],[state]],Table1[[#This Row],[Goal Range]])</f>
        <v>failed9999</v>
      </c>
    </row>
    <row r="163" spans="1:22" ht="43.2" hidden="1">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1">
        <f t="shared" si="16"/>
        <v>41792.687442129631</v>
      </c>
      <c r="T163" s="11">
        <f t="shared" si="17"/>
        <v>41822.687442129631</v>
      </c>
      <c r="U1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63" t="str">
        <f>_xlfn.CONCAT(Table1[[#This Row],[state]],Table1[[#This Row],[Goal Range]])</f>
        <v>failed0</v>
      </c>
    </row>
    <row r="164" spans="1:22" ht="43.2" hidden="1">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1">
        <f t="shared" si="16"/>
        <v>41835.126805555556</v>
      </c>
      <c r="T164" s="11">
        <f t="shared" si="17"/>
        <v>41867.987500000003</v>
      </c>
      <c r="U1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4" t="str">
        <f>_xlfn.CONCAT(Table1[[#This Row],[state]],Table1[[#This Row],[Goal Range]])</f>
        <v>failed4999</v>
      </c>
    </row>
    <row r="165" spans="1:22" ht="57.6" hidden="1">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e">
        <f t="shared" si="13"/>
        <v>#DIV/0!</v>
      </c>
      <c r="Q165" t="str">
        <f t="shared" si="14"/>
        <v>film &amp; video</v>
      </c>
      <c r="R165" t="str">
        <f t="shared" si="15"/>
        <v>drama</v>
      </c>
      <c r="S165" s="11">
        <f t="shared" si="16"/>
        <v>42243.961273148147</v>
      </c>
      <c r="T165" s="11">
        <f t="shared" si="17"/>
        <v>42278</v>
      </c>
      <c r="U1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65" t="str">
        <f>_xlfn.CONCAT(Table1[[#This Row],[state]],Table1[[#This Row],[Goal Range]])</f>
        <v>failed50000</v>
      </c>
    </row>
    <row r="166" spans="1:22" ht="43.2" hidden="1">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1">
        <f t="shared" si="16"/>
        <v>41841.762743055559</v>
      </c>
      <c r="T166" s="11">
        <f t="shared" si="17"/>
        <v>41901.762743055559</v>
      </c>
      <c r="U1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66" t="str">
        <f>_xlfn.CONCAT(Table1[[#This Row],[state]],Table1[[#This Row],[Goal Range]])</f>
        <v>failed50000</v>
      </c>
    </row>
    <row r="167" spans="1:22" ht="28.8" hidden="1">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e">
        <f t="shared" si="13"/>
        <v>#DIV/0!</v>
      </c>
      <c r="Q167" t="str">
        <f t="shared" si="14"/>
        <v>film &amp; video</v>
      </c>
      <c r="R167" t="str">
        <f t="shared" si="15"/>
        <v>drama</v>
      </c>
      <c r="S167" s="11">
        <f t="shared" si="16"/>
        <v>42351.658842592587</v>
      </c>
      <c r="T167" s="11">
        <f t="shared" si="17"/>
        <v>42381.658842592587</v>
      </c>
      <c r="U1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67" t="str">
        <f>_xlfn.CONCAT(Table1[[#This Row],[state]],Table1[[#This Row],[Goal Range]])</f>
        <v>failed19999</v>
      </c>
    </row>
    <row r="168" spans="1:22" ht="43.2" hidden="1">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1">
        <f t="shared" si="16"/>
        <v>42721.075949074075</v>
      </c>
      <c r="T168" s="11">
        <f t="shared" si="17"/>
        <v>42751.075949074075</v>
      </c>
      <c r="U1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8" t="str">
        <f>_xlfn.CONCAT(Table1[[#This Row],[state]],Table1[[#This Row],[Goal Range]])</f>
        <v>failed9999</v>
      </c>
    </row>
    <row r="169" spans="1:22" ht="43.2" hidden="1">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1">
        <f t="shared" si="16"/>
        <v>42160.927488425921</v>
      </c>
      <c r="T169" s="11">
        <f t="shared" si="17"/>
        <v>42220.927488425921</v>
      </c>
      <c r="U1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69" t="str">
        <f>_xlfn.CONCAT(Table1[[#This Row],[state]],Table1[[#This Row],[Goal Range]])</f>
        <v>failed50000</v>
      </c>
    </row>
    <row r="170" spans="1:22" ht="43.2" hidden="1">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1">
        <f t="shared" si="16"/>
        <v>42052.83530092593</v>
      </c>
      <c r="T170" s="11">
        <f t="shared" si="17"/>
        <v>42082.793634259258</v>
      </c>
      <c r="U1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0" t="str">
        <f>_xlfn.CONCAT(Table1[[#This Row],[state]],Table1[[#This Row],[Goal Range]])</f>
        <v>failed9999</v>
      </c>
    </row>
    <row r="171" spans="1:22" ht="43.2" hidden="1">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1">
        <f t="shared" si="16"/>
        <v>41900.505312499998</v>
      </c>
      <c r="T171" s="11">
        <f t="shared" si="17"/>
        <v>41930.505312499998</v>
      </c>
      <c r="U1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1" t="str">
        <f>_xlfn.CONCAT(Table1[[#This Row],[state]],Table1[[#This Row],[Goal Range]])</f>
        <v>failed4999</v>
      </c>
    </row>
    <row r="172" spans="1:22" ht="43.2" hidden="1">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1">
        <f t="shared" si="16"/>
        <v>42216.977812500001</v>
      </c>
      <c r="T172" s="11">
        <f t="shared" si="17"/>
        <v>42246.227777777778</v>
      </c>
      <c r="U1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72" t="str">
        <f>_xlfn.CONCAT(Table1[[#This Row],[state]],Table1[[#This Row],[Goal Range]])</f>
        <v>failed14999</v>
      </c>
    </row>
    <row r="173" spans="1:22" ht="43.2" hidden="1">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1">
        <f t="shared" si="16"/>
        <v>42534.180717592593</v>
      </c>
      <c r="T173" s="11">
        <f t="shared" si="17"/>
        <v>42594.180717592593</v>
      </c>
      <c r="U1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73" t="str">
        <f>_xlfn.CONCAT(Table1[[#This Row],[state]],Table1[[#This Row],[Goal Range]])</f>
        <v>failed0</v>
      </c>
    </row>
    <row r="174" spans="1:22" ht="43.2" hidden="1">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e">
        <f t="shared" si="13"/>
        <v>#DIV/0!</v>
      </c>
      <c r="Q174" t="str">
        <f t="shared" si="14"/>
        <v>film &amp; video</v>
      </c>
      <c r="R174" t="str">
        <f t="shared" si="15"/>
        <v>drama</v>
      </c>
      <c r="S174" s="11">
        <f t="shared" si="16"/>
        <v>42047.394942129627</v>
      </c>
      <c r="T174" s="11">
        <f t="shared" si="17"/>
        <v>42082.353275462956</v>
      </c>
      <c r="U1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74" t="str">
        <f>_xlfn.CONCAT(Table1[[#This Row],[state]],Table1[[#This Row],[Goal Range]])</f>
        <v>failed50000</v>
      </c>
    </row>
    <row r="175" spans="1:22" ht="43.2" hidden="1">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e">
        <f t="shared" si="13"/>
        <v>#DIV/0!</v>
      </c>
      <c r="Q175" t="str">
        <f t="shared" si="14"/>
        <v>film &amp; video</v>
      </c>
      <c r="R175" t="str">
        <f t="shared" si="15"/>
        <v>drama</v>
      </c>
      <c r="S175" s="11">
        <f t="shared" si="16"/>
        <v>42033.573009259257</v>
      </c>
      <c r="T175" s="11">
        <f t="shared" si="17"/>
        <v>42063.573009259257</v>
      </c>
      <c r="U1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5" t="str">
        <f>_xlfn.CONCAT(Table1[[#This Row],[state]],Table1[[#This Row],[Goal Range]])</f>
        <v>failed4999</v>
      </c>
    </row>
    <row r="176" spans="1:22" ht="43.2" hidden="1">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e">
        <f t="shared" si="13"/>
        <v>#DIV/0!</v>
      </c>
      <c r="Q176" t="str">
        <f t="shared" si="14"/>
        <v>film &amp; video</v>
      </c>
      <c r="R176" t="str">
        <f t="shared" si="15"/>
        <v>drama</v>
      </c>
      <c r="S176" s="11">
        <f t="shared" si="16"/>
        <v>42072.758981481486</v>
      </c>
      <c r="T176" s="11">
        <f t="shared" si="17"/>
        <v>42132.758981481486</v>
      </c>
      <c r="U1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6" t="str">
        <f>_xlfn.CONCAT(Table1[[#This Row],[state]],Table1[[#This Row],[Goal Range]])</f>
        <v>failed9999</v>
      </c>
    </row>
    <row r="177" spans="1:22" ht="43.2" hidden="1">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1">
        <f t="shared" si="16"/>
        <v>41855.777905092589</v>
      </c>
      <c r="T177" s="11">
        <f t="shared" si="17"/>
        <v>41880.777905092589</v>
      </c>
      <c r="U1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77" t="str">
        <f>_xlfn.CONCAT(Table1[[#This Row],[state]],Table1[[#This Row],[Goal Range]])</f>
        <v>failed24999</v>
      </c>
    </row>
    <row r="178" spans="1:22" ht="43.2" hidden="1">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e">
        <f t="shared" si="13"/>
        <v>#DIV/0!</v>
      </c>
      <c r="Q178" t="str">
        <f t="shared" si="14"/>
        <v>film &amp; video</v>
      </c>
      <c r="R178" t="str">
        <f t="shared" si="15"/>
        <v>drama</v>
      </c>
      <c r="S178" s="11">
        <f t="shared" si="16"/>
        <v>42191.824062500003</v>
      </c>
      <c r="T178" s="11">
        <f t="shared" si="17"/>
        <v>42221.824062500003</v>
      </c>
      <c r="U1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8" t="str">
        <f>_xlfn.CONCAT(Table1[[#This Row],[state]],Table1[[#This Row],[Goal Range]])</f>
        <v>failed4999</v>
      </c>
    </row>
    <row r="179" spans="1:22" ht="28.8" hidden="1">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1">
        <f t="shared" si="16"/>
        <v>42070.047754629632</v>
      </c>
      <c r="T179" s="11">
        <f t="shared" si="17"/>
        <v>42087.00608796296</v>
      </c>
      <c r="U1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79" t="str">
        <f>_xlfn.CONCAT(Table1[[#This Row],[state]],Table1[[#This Row],[Goal Range]])</f>
        <v>failed1000</v>
      </c>
    </row>
    <row r="180" spans="1:22" ht="28.8" hidden="1">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e">
        <f t="shared" si="13"/>
        <v>#DIV/0!</v>
      </c>
      <c r="Q180" t="str">
        <f t="shared" si="14"/>
        <v>film &amp; video</v>
      </c>
      <c r="R180" t="str">
        <f t="shared" si="15"/>
        <v>drama</v>
      </c>
      <c r="S180" s="11">
        <f t="shared" si="16"/>
        <v>42304.955381944441</v>
      </c>
      <c r="T180" s="11">
        <f t="shared" si="17"/>
        <v>42334.997048611112</v>
      </c>
      <c r="U1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80" t="str">
        <f>_xlfn.CONCAT(Table1[[#This Row],[state]],Table1[[#This Row],[Goal Range]])</f>
        <v>failed50000</v>
      </c>
    </row>
    <row r="181" spans="1:22" ht="28.8" hidden="1">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1">
        <f t="shared" si="16"/>
        <v>42403.080497685187</v>
      </c>
      <c r="T181" s="11">
        <f t="shared" si="17"/>
        <v>42433.080497685187</v>
      </c>
      <c r="U1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1" t="str">
        <f>_xlfn.CONCAT(Table1[[#This Row],[state]],Table1[[#This Row],[Goal Range]])</f>
        <v>failed4999</v>
      </c>
    </row>
    <row r="182" spans="1:22" ht="43.2" hidden="1">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1">
        <f t="shared" si="16"/>
        <v>42067.991238425922</v>
      </c>
      <c r="T182" s="11">
        <f t="shared" si="17"/>
        <v>42107.791666666672</v>
      </c>
      <c r="U1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2" t="str">
        <f>_xlfn.CONCAT(Table1[[#This Row],[state]],Table1[[#This Row],[Goal Range]])</f>
        <v>failed4999</v>
      </c>
    </row>
    <row r="183" spans="1:22" ht="43.2" hidden="1">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1">
        <f t="shared" si="16"/>
        <v>42147.741840277777</v>
      </c>
      <c r="T183" s="11">
        <f t="shared" si="17"/>
        <v>42177.741840277777</v>
      </c>
      <c r="U1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3" t="str">
        <f>_xlfn.CONCAT(Table1[[#This Row],[state]],Table1[[#This Row],[Goal Range]])</f>
        <v>failed4999</v>
      </c>
    </row>
    <row r="184" spans="1:22" ht="43.2" hidden="1">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e">
        <f t="shared" si="13"/>
        <v>#DIV/0!</v>
      </c>
      <c r="Q184" t="str">
        <f t="shared" si="14"/>
        <v>film &amp; video</v>
      </c>
      <c r="R184" t="str">
        <f t="shared" si="15"/>
        <v>drama</v>
      </c>
      <c r="S184" s="11">
        <f t="shared" si="16"/>
        <v>42712.011944444443</v>
      </c>
      <c r="T184" s="11">
        <f t="shared" si="17"/>
        <v>42742.011944444443</v>
      </c>
      <c r="U1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4" t="str">
        <f>_xlfn.CONCAT(Table1[[#This Row],[state]],Table1[[#This Row],[Goal Range]])</f>
        <v>failed4999</v>
      </c>
    </row>
    <row r="185" spans="1:22" hidden="1">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1">
        <f t="shared" si="16"/>
        <v>41939.810300925928</v>
      </c>
      <c r="T185" s="11">
        <f t="shared" si="17"/>
        <v>41969.851967592593</v>
      </c>
      <c r="U1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85" t="str">
        <f>_xlfn.CONCAT(Table1[[#This Row],[state]],Table1[[#This Row],[Goal Range]])</f>
        <v>failed14999</v>
      </c>
    </row>
    <row r="186" spans="1:22" ht="43.2" hidden="1">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1">
        <f t="shared" si="16"/>
        <v>41825.791226851856</v>
      </c>
      <c r="T186" s="11">
        <f t="shared" si="17"/>
        <v>41883.165972222225</v>
      </c>
      <c r="U1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6" t="str">
        <f>_xlfn.CONCAT(Table1[[#This Row],[state]],Table1[[#This Row],[Goal Range]])</f>
        <v>failed4999</v>
      </c>
    </row>
    <row r="187" spans="1:22" hidden="1">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1">
        <f t="shared" si="16"/>
        <v>42570.91133101852</v>
      </c>
      <c r="T187" s="11">
        <f t="shared" si="17"/>
        <v>42600.91133101852</v>
      </c>
      <c r="U1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187" t="str">
        <f>_xlfn.CONCAT(Table1[[#This Row],[state]],Table1[[#This Row],[Goal Range]])</f>
        <v>failed44999</v>
      </c>
    </row>
    <row r="188" spans="1:22" ht="43.2" hidden="1">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e">
        <f t="shared" si="13"/>
        <v>#DIV/0!</v>
      </c>
      <c r="Q188" t="str">
        <f t="shared" si="14"/>
        <v>film &amp; video</v>
      </c>
      <c r="R188" t="str">
        <f t="shared" si="15"/>
        <v>drama</v>
      </c>
      <c r="S188" s="11">
        <f t="shared" si="16"/>
        <v>42767.812893518523</v>
      </c>
      <c r="T188" s="11">
        <f t="shared" si="17"/>
        <v>42797.833333333328</v>
      </c>
      <c r="U1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8" t="str">
        <f>_xlfn.CONCAT(Table1[[#This Row],[state]],Table1[[#This Row],[Goal Range]])</f>
        <v>failed9999</v>
      </c>
    </row>
    <row r="189" spans="1:22" ht="43.2" hidden="1">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1">
        <f t="shared" si="16"/>
        <v>42182.234456018516</v>
      </c>
      <c r="T189" s="11">
        <f t="shared" si="17"/>
        <v>42206.290972222225</v>
      </c>
      <c r="U1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9" t="str">
        <f>_xlfn.CONCAT(Table1[[#This Row],[state]],Table1[[#This Row],[Goal Range]])</f>
        <v>failed9999</v>
      </c>
    </row>
    <row r="190" spans="1:22" ht="43.2" hidden="1">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e">
        <f t="shared" si="13"/>
        <v>#DIV/0!</v>
      </c>
      <c r="Q190" t="str">
        <f t="shared" si="14"/>
        <v>film &amp; video</v>
      </c>
      <c r="R190" t="str">
        <f t="shared" si="15"/>
        <v>drama</v>
      </c>
      <c r="S190" s="11">
        <f t="shared" si="16"/>
        <v>41857.18304398148</v>
      </c>
      <c r="T190" s="11">
        <f t="shared" si="17"/>
        <v>41887.18304398148</v>
      </c>
      <c r="U1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0" t="str">
        <f>_xlfn.CONCAT(Table1[[#This Row],[state]],Table1[[#This Row],[Goal Range]])</f>
        <v>failed4999</v>
      </c>
    </row>
    <row r="191" spans="1:22" ht="43.2" hidden="1">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1">
        <f t="shared" si="16"/>
        <v>42556.690706018519</v>
      </c>
      <c r="T191" s="11">
        <f t="shared" si="17"/>
        <v>42616.690706018519</v>
      </c>
      <c r="U1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1" t="str">
        <f>_xlfn.CONCAT(Table1[[#This Row],[state]],Table1[[#This Row],[Goal Range]])</f>
        <v>failed50000</v>
      </c>
    </row>
    <row r="192" spans="1:22" hidden="1">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1">
        <f t="shared" si="16"/>
        <v>42527.650995370372</v>
      </c>
      <c r="T192" s="11">
        <f t="shared" si="17"/>
        <v>42537.650995370372</v>
      </c>
      <c r="U1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92" t="str">
        <f>_xlfn.CONCAT(Table1[[#This Row],[state]],Table1[[#This Row],[Goal Range]])</f>
        <v>failed14999</v>
      </c>
    </row>
    <row r="193" spans="1:22" ht="43.2" hidden="1">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1">
        <f t="shared" si="16"/>
        <v>42239.441412037035</v>
      </c>
      <c r="T193" s="11">
        <f t="shared" si="17"/>
        <v>42279.441412037035</v>
      </c>
      <c r="U1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93" t="str">
        <f>_xlfn.CONCAT(Table1[[#This Row],[state]],Table1[[#This Row],[Goal Range]])</f>
        <v>failed9999</v>
      </c>
    </row>
    <row r="194" spans="1:22" ht="57.6" hidden="1">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ref="O194:O257" si="18">E194/D194</f>
        <v>1.7E-5</v>
      </c>
      <c r="P194" s="6">
        <f t="shared" si="13"/>
        <v>5.666666666666667</v>
      </c>
      <c r="Q194" t="str">
        <f t="shared" si="14"/>
        <v>film &amp; video</v>
      </c>
      <c r="R194" t="str">
        <f t="shared" si="15"/>
        <v>drama</v>
      </c>
      <c r="S194" s="11">
        <f t="shared" si="16"/>
        <v>41899.792037037041</v>
      </c>
      <c r="T194" s="11">
        <f t="shared" si="17"/>
        <v>41929.792037037041</v>
      </c>
      <c r="U1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4" t="str">
        <f>_xlfn.CONCAT(Table1[[#This Row],[state]],Table1[[#This Row],[Goal Range]])</f>
        <v>failed50000</v>
      </c>
    </row>
    <row r="195" spans="1:22" ht="57.6" hidden="1">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18"/>
        <v>0</v>
      </c>
      <c r="P195" s="6" t="e">
        <f t="shared" ref="P195:P258" si="19">E195/L195</f>
        <v>#DIV/0!</v>
      </c>
      <c r="Q195" t="str">
        <f t="shared" ref="Q195:Q258" si="20">LEFT(N195,FIND("/",N195)-1)</f>
        <v>film &amp; video</v>
      </c>
      <c r="R195" t="str">
        <f t="shared" ref="R195:R258" si="21">RIGHT(N195,LEN(N195)-FIND("/",N195))</f>
        <v>drama</v>
      </c>
      <c r="S195" s="11">
        <f t="shared" ref="S195:S258" si="22">(((J195/60)/60)/24)+DATE(1970,1,1)</f>
        <v>41911.934791666667</v>
      </c>
      <c r="T195" s="11">
        <f t="shared" ref="T195:T258" si="23">(((I195/60)/60)/24)+DATE(1970,1,1)</f>
        <v>41971.976458333331</v>
      </c>
      <c r="U1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5" t="str">
        <f>_xlfn.CONCAT(Table1[[#This Row],[state]],Table1[[#This Row],[Goal Range]])</f>
        <v>failed4999</v>
      </c>
    </row>
    <row r="196" spans="1:22" ht="43.2" hidden="1">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1">
        <f t="shared" si="22"/>
        <v>42375.996886574074</v>
      </c>
      <c r="T196" s="11">
        <f t="shared" si="23"/>
        <v>42435.996886574074</v>
      </c>
      <c r="U1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6" t="str">
        <f>_xlfn.CONCAT(Table1[[#This Row],[state]],Table1[[#This Row],[Goal Range]])</f>
        <v>failed4999</v>
      </c>
    </row>
    <row r="197" spans="1:22" ht="43.2" hidden="1">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e">
        <f t="shared" si="19"/>
        <v>#DIV/0!</v>
      </c>
      <c r="Q197" t="str">
        <f t="shared" si="20"/>
        <v>film &amp; video</v>
      </c>
      <c r="R197" t="str">
        <f t="shared" si="21"/>
        <v>drama</v>
      </c>
      <c r="S197" s="11">
        <f t="shared" si="22"/>
        <v>42135.67050925926</v>
      </c>
      <c r="T197" s="11">
        <f t="shared" si="23"/>
        <v>42195.67050925926</v>
      </c>
      <c r="U1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7" t="str">
        <f>_xlfn.CONCAT(Table1[[#This Row],[state]],Table1[[#This Row],[Goal Range]])</f>
        <v>failed50000</v>
      </c>
    </row>
    <row r="198" spans="1:22" ht="43.2" hidden="1">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1">
        <f t="shared" si="22"/>
        <v>42259.542800925927</v>
      </c>
      <c r="T198" s="11">
        <f t="shared" si="23"/>
        <v>42287.875</v>
      </c>
      <c r="U1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8" t="str">
        <f>_xlfn.CONCAT(Table1[[#This Row],[state]],Table1[[#This Row],[Goal Range]])</f>
        <v>failed4999</v>
      </c>
    </row>
    <row r="199" spans="1:22" ht="43.2" hidden="1">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1">
        <f t="shared" si="22"/>
        <v>42741.848379629635</v>
      </c>
      <c r="T199" s="11">
        <f t="shared" si="23"/>
        <v>42783.875</v>
      </c>
      <c r="U1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9" t="str">
        <f>_xlfn.CONCAT(Table1[[#This Row],[state]],Table1[[#This Row],[Goal Range]])</f>
        <v>failed4999</v>
      </c>
    </row>
    <row r="200" spans="1:22" ht="43.2" hidden="1">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1">
        <f t="shared" si="22"/>
        <v>41887.383356481485</v>
      </c>
      <c r="T200" s="11">
        <f t="shared" si="23"/>
        <v>41917.383356481485</v>
      </c>
      <c r="U2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00" t="str">
        <f>_xlfn.CONCAT(Table1[[#This Row],[state]],Table1[[#This Row],[Goal Range]])</f>
        <v>failed29999</v>
      </c>
    </row>
    <row r="201" spans="1:22" ht="43.2" hidden="1">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e">
        <f t="shared" si="19"/>
        <v>#DIV/0!</v>
      </c>
      <c r="Q201" t="str">
        <f t="shared" si="20"/>
        <v>film &amp; video</v>
      </c>
      <c r="R201" t="str">
        <f t="shared" si="21"/>
        <v>drama</v>
      </c>
      <c r="S201" s="11">
        <f t="shared" si="22"/>
        <v>42584.123865740738</v>
      </c>
      <c r="T201" s="11">
        <f t="shared" si="23"/>
        <v>42614.123865740738</v>
      </c>
      <c r="U2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01" t="str">
        <f>_xlfn.CONCAT(Table1[[#This Row],[state]],Table1[[#This Row],[Goal Range]])</f>
        <v>failed14999</v>
      </c>
    </row>
    <row r="202" spans="1:22" ht="28.8" hidden="1">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1">
        <f t="shared" si="22"/>
        <v>41867.083368055559</v>
      </c>
      <c r="T202" s="11">
        <f t="shared" si="23"/>
        <v>41897.083368055559</v>
      </c>
      <c r="U2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02" t="str">
        <f>_xlfn.CONCAT(Table1[[#This Row],[state]],Table1[[#This Row],[Goal Range]])</f>
        <v>failed9999</v>
      </c>
    </row>
    <row r="203" spans="1:22" ht="43.2" hidden="1">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1">
        <f t="shared" si="22"/>
        <v>42023.818622685183</v>
      </c>
      <c r="T203" s="11">
        <f t="shared" si="23"/>
        <v>42043.818622685183</v>
      </c>
      <c r="U2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03" t="str">
        <f>_xlfn.CONCAT(Table1[[#This Row],[state]],Table1[[#This Row],[Goal Range]])</f>
        <v>failed1000</v>
      </c>
    </row>
    <row r="204" spans="1:22" hidden="1">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e">
        <f t="shared" si="19"/>
        <v>#DIV/0!</v>
      </c>
      <c r="Q204" t="str">
        <f t="shared" si="20"/>
        <v>film &amp; video</v>
      </c>
      <c r="R204" t="str">
        <f t="shared" si="21"/>
        <v>drama</v>
      </c>
      <c r="S204" s="11">
        <f t="shared" si="22"/>
        <v>42255.927824074075</v>
      </c>
      <c r="T204" s="11">
        <f t="shared" si="23"/>
        <v>42285.874305555553</v>
      </c>
      <c r="U2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04" t="str">
        <f>_xlfn.CONCAT(Table1[[#This Row],[state]],Table1[[#This Row],[Goal Range]])</f>
        <v>failed9999</v>
      </c>
    </row>
    <row r="205" spans="1:22" ht="43.2" hidden="1">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1">
        <f t="shared" si="22"/>
        <v>41973.847962962958</v>
      </c>
      <c r="T205" s="11">
        <f t="shared" si="23"/>
        <v>42033.847962962958</v>
      </c>
      <c r="U2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5" t="str">
        <f>_xlfn.CONCAT(Table1[[#This Row],[state]],Table1[[#This Row],[Goal Range]])</f>
        <v>failed4999</v>
      </c>
    </row>
    <row r="206" spans="1:22" ht="43.2" hidden="1">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1">
        <f t="shared" si="22"/>
        <v>42556.583368055552</v>
      </c>
      <c r="T206" s="11">
        <f t="shared" si="23"/>
        <v>42586.583368055552</v>
      </c>
      <c r="U2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6" t="str">
        <f>_xlfn.CONCAT(Table1[[#This Row],[state]],Table1[[#This Row],[Goal Range]])</f>
        <v>failed50000</v>
      </c>
    </row>
    <row r="207" spans="1:22" ht="43.2" hidden="1">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1">
        <f t="shared" si="22"/>
        <v>42248.632199074069</v>
      </c>
      <c r="T207" s="11">
        <f t="shared" si="23"/>
        <v>42283.632199074069</v>
      </c>
      <c r="U2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07" t="str">
        <f>_xlfn.CONCAT(Table1[[#This Row],[state]],Table1[[#This Row],[Goal Range]])</f>
        <v>failed9999</v>
      </c>
    </row>
    <row r="208" spans="1:22" ht="43.2" hidden="1">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e">
        <f t="shared" si="19"/>
        <v>#DIV/0!</v>
      </c>
      <c r="Q208" t="str">
        <f t="shared" si="20"/>
        <v>film &amp; video</v>
      </c>
      <c r="R208" t="str">
        <f t="shared" si="21"/>
        <v>drama</v>
      </c>
      <c r="S208" s="11">
        <f t="shared" si="22"/>
        <v>42567.004432870366</v>
      </c>
      <c r="T208" s="11">
        <f t="shared" si="23"/>
        <v>42588.004432870366</v>
      </c>
      <c r="U2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08" t="str">
        <f>_xlfn.CONCAT(Table1[[#This Row],[state]],Table1[[#This Row],[Goal Range]])</f>
        <v>failed14999</v>
      </c>
    </row>
    <row r="209" spans="1:22" ht="43.2" hidden="1">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1">
        <f t="shared" si="22"/>
        <v>41978.197199074071</v>
      </c>
      <c r="T209" s="11">
        <f t="shared" si="23"/>
        <v>42008.197199074071</v>
      </c>
      <c r="U2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09" t="str">
        <f>_xlfn.CONCAT(Table1[[#This Row],[state]],Table1[[#This Row],[Goal Range]])</f>
        <v>failed14999</v>
      </c>
    </row>
    <row r="210" spans="1:22" ht="43.2" hidden="1">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e">
        <f t="shared" si="19"/>
        <v>#DIV/0!</v>
      </c>
      <c r="Q210" t="str">
        <f t="shared" si="20"/>
        <v>film &amp; video</v>
      </c>
      <c r="R210" t="str">
        <f t="shared" si="21"/>
        <v>drama</v>
      </c>
      <c r="S210" s="11">
        <f t="shared" si="22"/>
        <v>41959.369988425926</v>
      </c>
      <c r="T210" s="11">
        <f t="shared" si="23"/>
        <v>41989.369988425926</v>
      </c>
      <c r="U2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10" t="str">
        <f>_xlfn.CONCAT(Table1[[#This Row],[state]],Table1[[#This Row],[Goal Range]])</f>
        <v>failed0</v>
      </c>
    </row>
    <row r="211" spans="1:22" ht="43.2" hidden="1">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e">
        <f t="shared" si="19"/>
        <v>#DIV/0!</v>
      </c>
      <c r="Q211" t="str">
        <f t="shared" si="20"/>
        <v>film &amp; video</v>
      </c>
      <c r="R211" t="str">
        <f t="shared" si="21"/>
        <v>drama</v>
      </c>
      <c r="S211" s="11">
        <f t="shared" si="22"/>
        <v>42165.922858796301</v>
      </c>
      <c r="T211" s="11">
        <f t="shared" si="23"/>
        <v>42195.922858796301</v>
      </c>
      <c r="U2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11" t="str">
        <f>_xlfn.CONCAT(Table1[[#This Row],[state]],Table1[[#This Row],[Goal Range]])</f>
        <v>failed29999</v>
      </c>
    </row>
    <row r="212" spans="1:22" ht="43.2" hidden="1">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1">
        <f t="shared" si="22"/>
        <v>42249.064722222218</v>
      </c>
      <c r="T212" s="11">
        <f t="shared" si="23"/>
        <v>42278.208333333328</v>
      </c>
      <c r="U2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12" t="str">
        <f>_xlfn.CONCAT(Table1[[#This Row],[state]],Table1[[#This Row],[Goal Range]])</f>
        <v>failed14999</v>
      </c>
    </row>
    <row r="213" spans="1:22" ht="43.2" hidden="1">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1">
        <f t="shared" si="22"/>
        <v>42236.159918981488</v>
      </c>
      <c r="T213" s="11">
        <f t="shared" si="23"/>
        <v>42266.159918981488</v>
      </c>
      <c r="U2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13" t="str">
        <f>_xlfn.CONCAT(Table1[[#This Row],[state]],Table1[[#This Row],[Goal Range]])</f>
        <v>failed9999</v>
      </c>
    </row>
    <row r="214" spans="1:22" ht="28.8" hidden="1">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1">
        <f t="shared" si="22"/>
        <v>42416.881018518514</v>
      </c>
      <c r="T214" s="11">
        <f t="shared" si="23"/>
        <v>42476.839351851857</v>
      </c>
      <c r="U2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14" t="str">
        <f>_xlfn.CONCAT(Table1[[#This Row],[state]],Table1[[#This Row],[Goal Range]])</f>
        <v>failed9999</v>
      </c>
    </row>
    <row r="215" spans="1:22" ht="43.2" hidden="1">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1">
        <f t="shared" si="22"/>
        <v>42202.594293981485</v>
      </c>
      <c r="T215" s="11">
        <f t="shared" si="23"/>
        <v>42232.587974537033</v>
      </c>
      <c r="U2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15" t="str">
        <f>_xlfn.CONCAT(Table1[[#This Row],[state]],Table1[[#This Row],[Goal Range]])</f>
        <v>failed0</v>
      </c>
    </row>
    <row r="216" spans="1:22" ht="43.2" hidden="1">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1">
        <f t="shared" si="22"/>
        <v>42009.64061342593</v>
      </c>
      <c r="T216" s="11">
        <f t="shared" si="23"/>
        <v>42069.64061342593</v>
      </c>
      <c r="U2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16" t="str">
        <f>_xlfn.CONCAT(Table1[[#This Row],[state]],Table1[[#This Row],[Goal Range]])</f>
        <v>failed14999</v>
      </c>
    </row>
    <row r="217" spans="1:22" ht="43.2" hidden="1">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1">
        <f t="shared" si="22"/>
        <v>42375.230115740742</v>
      </c>
      <c r="T217" s="11">
        <f t="shared" si="23"/>
        <v>42417.999305555553</v>
      </c>
      <c r="U2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7" t="str">
        <f>_xlfn.CONCAT(Table1[[#This Row],[state]],Table1[[#This Row],[Goal Range]])</f>
        <v>failed4999</v>
      </c>
    </row>
    <row r="218" spans="1:22" ht="43.2" hidden="1">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1">
        <f t="shared" si="22"/>
        <v>42066.958761574075</v>
      </c>
      <c r="T218" s="11">
        <f t="shared" si="23"/>
        <v>42116.917094907403</v>
      </c>
      <c r="U2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18" t="str">
        <f>_xlfn.CONCAT(Table1[[#This Row],[state]],Table1[[#This Row],[Goal Range]])</f>
        <v>failed0</v>
      </c>
    </row>
    <row r="219" spans="1:22" hidden="1">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1">
        <f t="shared" si="22"/>
        <v>41970.64061342593</v>
      </c>
      <c r="T219" s="11">
        <f t="shared" si="23"/>
        <v>42001.64061342593</v>
      </c>
      <c r="U2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19" t="str">
        <f>_xlfn.CONCAT(Table1[[#This Row],[state]],Table1[[#This Row],[Goal Range]])</f>
        <v>failed50000</v>
      </c>
    </row>
    <row r="220" spans="1:22" ht="43.2" hidden="1">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1">
        <f t="shared" si="22"/>
        <v>42079.628344907411</v>
      </c>
      <c r="T220" s="11">
        <f t="shared" si="23"/>
        <v>42139.628344907411</v>
      </c>
      <c r="U2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0" t="str">
        <f>_xlfn.CONCAT(Table1[[#This Row],[state]],Table1[[#This Row],[Goal Range]])</f>
        <v>failed9999</v>
      </c>
    </row>
    <row r="221" spans="1:22" ht="28.8" hidden="1">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1">
        <f t="shared" si="22"/>
        <v>42429.326678240745</v>
      </c>
      <c r="T221" s="11">
        <f t="shared" si="23"/>
        <v>42461.290972222225</v>
      </c>
      <c r="U2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21" t="str">
        <f>_xlfn.CONCAT(Table1[[#This Row],[state]],Table1[[#This Row],[Goal Range]])</f>
        <v>failed0</v>
      </c>
    </row>
    <row r="222" spans="1:22" ht="43.2" hidden="1">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1">
        <f t="shared" si="22"/>
        <v>42195.643865740742</v>
      </c>
      <c r="T222" s="11">
        <f t="shared" si="23"/>
        <v>42236.837499999994</v>
      </c>
      <c r="U2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22" t="str">
        <f>_xlfn.CONCAT(Table1[[#This Row],[state]],Table1[[#This Row],[Goal Range]])</f>
        <v>failed0</v>
      </c>
    </row>
    <row r="223" spans="1:22" hidden="1">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e">
        <f t="shared" si="19"/>
        <v>#DIV/0!</v>
      </c>
      <c r="Q223" t="str">
        <f t="shared" si="20"/>
        <v>film &amp; video</v>
      </c>
      <c r="R223" t="str">
        <f t="shared" si="21"/>
        <v>drama</v>
      </c>
      <c r="S223" s="11">
        <f t="shared" si="22"/>
        <v>42031.837546296301</v>
      </c>
      <c r="T223" s="11">
        <f t="shared" si="23"/>
        <v>42091.79587962963</v>
      </c>
      <c r="U2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23" t="str">
        <f>_xlfn.CONCAT(Table1[[#This Row],[state]],Table1[[#This Row],[Goal Range]])</f>
        <v>failed0</v>
      </c>
    </row>
    <row r="224" spans="1:22" ht="43.2" hidden="1">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1">
        <f t="shared" si="22"/>
        <v>42031.769884259258</v>
      </c>
      <c r="T224" s="11">
        <f t="shared" si="23"/>
        <v>42090.110416666663</v>
      </c>
      <c r="U2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4" t="str">
        <f>_xlfn.CONCAT(Table1[[#This Row],[state]],Table1[[#This Row],[Goal Range]])</f>
        <v>failed4999</v>
      </c>
    </row>
    <row r="225" spans="1:22" ht="43.2" hidden="1">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e">
        <f t="shared" si="19"/>
        <v>#DIV/0!</v>
      </c>
      <c r="Q225" t="str">
        <f t="shared" si="20"/>
        <v>film &amp; video</v>
      </c>
      <c r="R225" t="str">
        <f t="shared" si="21"/>
        <v>drama</v>
      </c>
      <c r="S225" s="11">
        <f t="shared" si="22"/>
        <v>42482.048032407409</v>
      </c>
      <c r="T225" s="11">
        <f t="shared" si="23"/>
        <v>42512.045138888891</v>
      </c>
      <c r="U2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25" t="str">
        <f>_xlfn.CONCAT(Table1[[#This Row],[state]],Table1[[#This Row],[Goal Range]])</f>
        <v>failed50000</v>
      </c>
    </row>
    <row r="226" spans="1:22" ht="43.2" hidden="1">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e">
        <f t="shared" si="19"/>
        <v>#DIV/0!</v>
      </c>
      <c r="Q226" t="str">
        <f t="shared" si="20"/>
        <v>film &amp; video</v>
      </c>
      <c r="R226" t="str">
        <f t="shared" si="21"/>
        <v>drama</v>
      </c>
      <c r="S226" s="11">
        <f t="shared" si="22"/>
        <v>42135.235254629632</v>
      </c>
      <c r="T226" s="11">
        <f t="shared" si="23"/>
        <v>42195.235254629632</v>
      </c>
      <c r="U2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26" t="str">
        <f>_xlfn.CONCAT(Table1[[#This Row],[state]],Table1[[#This Row],[Goal Range]])</f>
        <v>failed50000</v>
      </c>
    </row>
    <row r="227" spans="1:22" ht="43.2" hidden="1">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e">
        <f t="shared" si="19"/>
        <v>#DIV/0!</v>
      </c>
      <c r="Q227" t="str">
        <f t="shared" si="20"/>
        <v>film &amp; video</v>
      </c>
      <c r="R227" t="str">
        <f t="shared" si="21"/>
        <v>drama</v>
      </c>
      <c r="S227" s="11">
        <f t="shared" si="22"/>
        <v>42438.961273148147</v>
      </c>
      <c r="T227" s="11">
        <f t="shared" si="23"/>
        <v>42468.919606481482</v>
      </c>
      <c r="U2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7" t="str">
        <f>_xlfn.CONCAT(Table1[[#This Row],[state]],Table1[[#This Row],[Goal Range]])</f>
        <v>failed1000</v>
      </c>
    </row>
    <row r="228" spans="1:22" ht="43.2" hidden="1">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1">
        <f t="shared" si="22"/>
        <v>42106.666018518517</v>
      </c>
      <c r="T228" s="11">
        <f t="shared" si="23"/>
        <v>42155.395138888889</v>
      </c>
      <c r="U2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28" t="str">
        <f>_xlfn.CONCAT(Table1[[#This Row],[state]],Table1[[#This Row],[Goal Range]])</f>
        <v>failed29999</v>
      </c>
    </row>
    <row r="229" spans="1:22" ht="43.2" hidden="1">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e">
        <f t="shared" si="19"/>
        <v>#DIV/0!</v>
      </c>
      <c r="Q229" t="str">
        <f t="shared" si="20"/>
        <v>film &amp; video</v>
      </c>
      <c r="R229" t="str">
        <f t="shared" si="21"/>
        <v>drama</v>
      </c>
      <c r="S229" s="11">
        <f t="shared" si="22"/>
        <v>42164.893993055557</v>
      </c>
      <c r="T229" s="11">
        <f t="shared" si="23"/>
        <v>42194.893993055557</v>
      </c>
      <c r="U2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29" t="str">
        <f>_xlfn.CONCAT(Table1[[#This Row],[state]],Table1[[#This Row],[Goal Range]])</f>
        <v>failed29999</v>
      </c>
    </row>
    <row r="230" spans="1:22" ht="28.8" hidden="1">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e">
        <f t="shared" si="19"/>
        <v>#DIV/0!</v>
      </c>
      <c r="Q230" t="str">
        <f t="shared" si="20"/>
        <v>film &amp; video</v>
      </c>
      <c r="R230" t="str">
        <f t="shared" si="21"/>
        <v>drama</v>
      </c>
      <c r="S230" s="11">
        <f t="shared" si="22"/>
        <v>42096.686400462961</v>
      </c>
      <c r="T230" s="11">
        <f t="shared" si="23"/>
        <v>42156.686400462961</v>
      </c>
      <c r="U2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0" t="str">
        <f>_xlfn.CONCAT(Table1[[#This Row],[state]],Table1[[#This Row],[Goal Range]])</f>
        <v>failed9999</v>
      </c>
    </row>
    <row r="231" spans="1:22" ht="43.2" hidden="1">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e">
        <f t="shared" si="19"/>
        <v>#DIV/0!</v>
      </c>
      <c r="Q231" t="str">
        <f t="shared" si="20"/>
        <v>film &amp; video</v>
      </c>
      <c r="R231" t="str">
        <f t="shared" si="21"/>
        <v>drama</v>
      </c>
      <c r="S231" s="11">
        <f t="shared" si="22"/>
        <v>42383.933993055558</v>
      </c>
      <c r="T231" s="11">
        <f t="shared" si="23"/>
        <v>42413.933993055558</v>
      </c>
      <c r="U2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1" t="str">
        <f>_xlfn.CONCAT(Table1[[#This Row],[state]],Table1[[#This Row],[Goal Range]])</f>
        <v>failed4999</v>
      </c>
    </row>
    <row r="232" spans="1:22" ht="43.2" hidden="1">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1">
        <f t="shared" si="22"/>
        <v>42129.777210648142</v>
      </c>
      <c r="T232" s="11">
        <f t="shared" si="23"/>
        <v>42159.777210648142</v>
      </c>
      <c r="U2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32" t="str">
        <f>_xlfn.CONCAT(Table1[[#This Row],[state]],Table1[[#This Row],[Goal Range]])</f>
        <v>failed19999</v>
      </c>
    </row>
    <row r="233" spans="1:22" ht="43.2" hidden="1">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e">
        <f t="shared" si="19"/>
        <v>#DIV/0!</v>
      </c>
      <c r="Q233" t="str">
        <f t="shared" si="20"/>
        <v>film &amp; video</v>
      </c>
      <c r="R233" t="str">
        <f t="shared" si="21"/>
        <v>drama</v>
      </c>
      <c r="S233" s="11">
        <f t="shared" si="22"/>
        <v>42341.958923611113</v>
      </c>
      <c r="T233" s="11">
        <f t="shared" si="23"/>
        <v>42371.958923611113</v>
      </c>
      <c r="U2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33" t="str">
        <f>_xlfn.CONCAT(Table1[[#This Row],[state]],Table1[[#This Row],[Goal Range]])</f>
        <v>failed50000</v>
      </c>
    </row>
    <row r="234" spans="1:22" ht="43.2" hidden="1">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1">
        <f t="shared" si="22"/>
        <v>42032.82576388889</v>
      </c>
      <c r="T234" s="11">
        <f t="shared" si="23"/>
        <v>42062.82576388889</v>
      </c>
      <c r="U2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4" t="str">
        <f>_xlfn.CONCAT(Table1[[#This Row],[state]],Table1[[#This Row],[Goal Range]])</f>
        <v>failed4999</v>
      </c>
    </row>
    <row r="235" spans="1:22" ht="43.2" hidden="1">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e">
        <f t="shared" si="19"/>
        <v>#DIV/0!</v>
      </c>
      <c r="Q235" t="str">
        <f t="shared" si="20"/>
        <v>film &amp; video</v>
      </c>
      <c r="R235" t="str">
        <f t="shared" si="21"/>
        <v>drama</v>
      </c>
      <c r="S235" s="11">
        <f t="shared" si="22"/>
        <v>42612.911712962959</v>
      </c>
      <c r="T235" s="11">
        <f t="shared" si="23"/>
        <v>42642.911712962959</v>
      </c>
      <c r="U2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35" t="str">
        <f>_xlfn.CONCAT(Table1[[#This Row],[state]],Table1[[#This Row],[Goal Range]])</f>
        <v>failed50000</v>
      </c>
    </row>
    <row r="236" spans="1:22" ht="43.2" hidden="1">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1">
        <f t="shared" si="22"/>
        <v>42136.035405092596</v>
      </c>
      <c r="T236" s="11">
        <f t="shared" si="23"/>
        <v>42176.035405092596</v>
      </c>
      <c r="U2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6" t="str">
        <f>_xlfn.CONCAT(Table1[[#This Row],[state]],Table1[[#This Row],[Goal Range]])</f>
        <v>failed4999</v>
      </c>
    </row>
    <row r="237" spans="1:22" ht="43.2" hidden="1">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e">
        <f t="shared" si="19"/>
        <v>#DIV/0!</v>
      </c>
      <c r="Q237" t="str">
        <f t="shared" si="20"/>
        <v>film &amp; video</v>
      </c>
      <c r="R237" t="str">
        <f t="shared" si="21"/>
        <v>drama</v>
      </c>
      <c r="S237" s="11">
        <f t="shared" si="22"/>
        <v>42164.908530092594</v>
      </c>
      <c r="T237" s="11">
        <f t="shared" si="23"/>
        <v>42194.908530092594</v>
      </c>
      <c r="U2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37" t="str">
        <f>_xlfn.CONCAT(Table1[[#This Row],[state]],Table1[[#This Row],[Goal Range]])</f>
        <v>failed14999</v>
      </c>
    </row>
    <row r="238" spans="1:22" ht="43.2" hidden="1">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e">
        <f t="shared" si="19"/>
        <v>#DIV/0!</v>
      </c>
      <c r="Q238" t="str">
        <f t="shared" si="20"/>
        <v>film &amp; video</v>
      </c>
      <c r="R238" t="str">
        <f t="shared" si="21"/>
        <v>drama</v>
      </c>
      <c r="S238" s="11">
        <f t="shared" si="22"/>
        <v>42321.08447916666</v>
      </c>
      <c r="T238" s="11">
        <f t="shared" si="23"/>
        <v>42374</v>
      </c>
      <c r="U2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38" t="str">
        <f>_xlfn.CONCAT(Table1[[#This Row],[state]],Table1[[#This Row],[Goal Range]])</f>
        <v>failed50000</v>
      </c>
    </row>
    <row r="239" spans="1:22" ht="28.8" hidden="1">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1">
        <f t="shared" si="22"/>
        <v>42377.577187499999</v>
      </c>
      <c r="T239" s="11">
        <f t="shared" si="23"/>
        <v>42437.577187499999</v>
      </c>
      <c r="U2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39" t="str">
        <f>_xlfn.CONCAT(Table1[[#This Row],[state]],Table1[[#This Row],[Goal Range]])</f>
        <v>failed19999</v>
      </c>
    </row>
    <row r="240" spans="1:22" ht="43.2" hidden="1">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e">
        <f t="shared" si="19"/>
        <v>#DIV/0!</v>
      </c>
      <c r="Q240" t="str">
        <f t="shared" si="20"/>
        <v>film &amp; video</v>
      </c>
      <c r="R240" t="str">
        <f t="shared" si="21"/>
        <v>drama</v>
      </c>
      <c r="S240" s="11">
        <f t="shared" si="22"/>
        <v>42713.962499999994</v>
      </c>
      <c r="T240" s="11">
        <f t="shared" si="23"/>
        <v>42734.375</v>
      </c>
      <c r="U2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40" t="str">
        <f>_xlfn.CONCAT(Table1[[#This Row],[state]],Table1[[#This Row],[Goal Range]])</f>
        <v>failed29999</v>
      </c>
    </row>
    <row r="241" spans="1:22" ht="43.2" hidden="1">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1">
        <f t="shared" si="22"/>
        <v>42297.110300925924</v>
      </c>
      <c r="T241" s="11">
        <f t="shared" si="23"/>
        <v>42316.5</v>
      </c>
      <c r="U2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1" t="str">
        <f>_xlfn.CONCAT(Table1[[#This Row],[state]],Table1[[#This Row],[Goal Range]])</f>
        <v>failed4999</v>
      </c>
    </row>
    <row r="242" spans="1:22" ht="57.6" hidden="1">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1">
        <f t="shared" si="22"/>
        <v>41354.708460648151</v>
      </c>
      <c r="T242" s="11">
        <f t="shared" si="23"/>
        <v>41399.708460648151</v>
      </c>
      <c r="U2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42" t="str">
        <f>_xlfn.CONCAT(Table1[[#This Row],[state]],Table1[[#This Row],[Goal Range]])</f>
        <v>successful19999</v>
      </c>
    </row>
    <row r="243" spans="1:22" ht="43.2" hidden="1">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1">
        <f t="shared" si="22"/>
        <v>41949.697962962964</v>
      </c>
      <c r="T243" s="11">
        <f t="shared" si="23"/>
        <v>41994.697962962964</v>
      </c>
      <c r="U2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43" t="str">
        <f>_xlfn.CONCAT(Table1[[#This Row],[state]],Table1[[#This Row],[Goal Range]])</f>
        <v>successful39999</v>
      </c>
    </row>
    <row r="244" spans="1:22" ht="43.2" hidden="1">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1">
        <f t="shared" si="22"/>
        <v>40862.492939814816</v>
      </c>
      <c r="T244" s="11">
        <f t="shared" si="23"/>
        <v>40897.492939814816</v>
      </c>
      <c r="U2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44" t="str">
        <f>_xlfn.CONCAT(Table1[[#This Row],[state]],Table1[[#This Row],[Goal Range]])</f>
        <v>successful14999</v>
      </c>
    </row>
    <row r="245" spans="1:22" ht="43.2" hidden="1">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1">
        <f t="shared" si="22"/>
        <v>41662.047500000001</v>
      </c>
      <c r="T245" s="11">
        <f t="shared" si="23"/>
        <v>41692.047500000001</v>
      </c>
      <c r="U2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45" t="str">
        <f>_xlfn.CONCAT(Table1[[#This Row],[state]],Table1[[#This Row],[Goal Range]])</f>
        <v>successful29999</v>
      </c>
    </row>
    <row r="246" spans="1:22" ht="57.6" hidden="1">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1">
        <f t="shared" si="22"/>
        <v>40213.323599537034</v>
      </c>
      <c r="T246" s="11">
        <f t="shared" si="23"/>
        <v>40253.29583333333</v>
      </c>
      <c r="U2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6" t="str">
        <f>_xlfn.CONCAT(Table1[[#This Row],[state]],Table1[[#This Row],[Goal Range]])</f>
        <v>successful4999</v>
      </c>
    </row>
    <row r="247" spans="1:22" ht="43.2" hidden="1">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1">
        <f t="shared" si="22"/>
        <v>41107.053067129629</v>
      </c>
      <c r="T247" s="11">
        <f t="shared" si="23"/>
        <v>41137.053067129629</v>
      </c>
      <c r="U2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7" t="str">
        <f>_xlfn.CONCAT(Table1[[#This Row],[state]],Table1[[#This Row],[Goal Range]])</f>
        <v>successful9999</v>
      </c>
    </row>
    <row r="248" spans="1:22" ht="43.2" hidden="1">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1">
        <f t="shared" si="22"/>
        <v>40480.363483796296</v>
      </c>
      <c r="T248" s="11">
        <f t="shared" si="23"/>
        <v>40530.405150462961</v>
      </c>
      <c r="U2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8" t="str">
        <f>_xlfn.CONCAT(Table1[[#This Row],[state]],Table1[[#This Row],[Goal Range]])</f>
        <v>successful9999</v>
      </c>
    </row>
    <row r="249" spans="1:22" ht="57.6" hidden="1">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1">
        <f t="shared" si="22"/>
        <v>40430.604328703703</v>
      </c>
      <c r="T249" s="11">
        <f t="shared" si="23"/>
        <v>40467.152083333334</v>
      </c>
      <c r="U2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9" t="str">
        <f>_xlfn.CONCAT(Table1[[#This Row],[state]],Table1[[#This Row],[Goal Range]])</f>
        <v>successful9999</v>
      </c>
    </row>
    <row r="250" spans="1:22" ht="43.2" hidden="1">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1">
        <f t="shared" si="22"/>
        <v>40870.774409722224</v>
      </c>
      <c r="T250" s="11">
        <f t="shared" si="23"/>
        <v>40915.774409722224</v>
      </c>
      <c r="U2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50" t="str">
        <f>_xlfn.CONCAT(Table1[[#This Row],[state]],Table1[[#This Row],[Goal Range]])</f>
        <v>successful50000</v>
      </c>
    </row>
    <row r="251" spans="1:22" ht="57.6" hidden="1">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1">
        <f t="shared" si="22"/>
        <v>40332.923842592594</v>
      </c>
      <c r="T251" s="11">
        <f t="shared" si="23"/>
        <v>40412.736111111109</v>
      </c>
      <c r="U2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51" t="str">
        <f>_xlfn.CONCAT(Table1[[#This Row],[state]],Table1[[#This Row],[Goal Range]])</f>
        <v>successful14999</v>
      </c>
    </row>
    <row r="252" spans="1:22" ht="43.2" hidden="1">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1">
        <f t="shared" si="22"/>
        <v>41401.565868055557</v>
      </c>
      <c r="T252" s="11">
        <f t="shared" si="23"/>
        <v>41431.565868055557</v>
      </c>
      <c r="U2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52" t="str">
        <f>_xlfn.CONCAT(Table1[[#This Row],[state]],Table1[[#This Row],[Goal Range]])</f>
        <v>successful34999</v>
      </c>
    </row>
    <row r="253" spans="1:22" ht="43.2" hidden="1">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1">
        <f t="shared" si="22"/>
        <v>41013.787569444445</v>
      </c>
      <c r="T253" s="11">
        <f t="shared" si="23"/>
        <v>41045.791666666664</v>
      </c>
      <c r="U2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3" t="str">
        <f>_xlfn.CONCAT(Table1[[#This Row],[state]],Table1[[#This Row],[Goal Range]])</f>
        <v>successful4999</v>
      </c>
    </row>
    <row r="254" spans="1:22" ht="43.2" hidden="1">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1">
        <f t="shared" si="22"/>
        <v>40266.662708333337</v>
      </c>
      <c r="T254" s="11">
        <f t="shared" si="23"/>
        <v>40330.165972222225</v>
      </c>
      <c r="U2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4" t="str">
        <f>_xlfn.CONCAT(Table1[[#This Row],[state]],Table1[[#This Row],[Goal Range]])</f>
        <v>successful9999</v>
      </c>
    </row>
    <row r="255" spans="1:22" ht="57.6" hidden="1">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1">
        <f t="shared" si="22"/>
        <v>40924.650868055556</v>
      </c>
      <c r="T255" s="11">
        <f t="shared" si="23"/>
        <v>40954.650868055556</v>
      </c>
      <c r="U2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5" t="str">
        <f>_xlfn.CONCAT(Table1[[#This Row],[state]],Table1[[#This Row],[Goal Range]])</f>
        <v>successful4999</v>
      </c>
    </row>
    <row r="256" spans="1:22" ht="43.2" hidden="1">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1">
        <f t="shared" si="22"/>
        <v>42263.952662037031</v>
      </c>
      <c r="T256" s="11">
        <f t="shared" si="23"/>
        <v>42294.083333333328</v>
      </c>
      <c r="U2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56" t="str">
        <f>_xlfn.CONCAT(Table1[[#This Row],[state]],Table1[[#This Row],[Goal Range]])</f>
        <v>successful24999</v>
      </c>
    </row>
    <row r="257" spans="1:22" ht="28.8" hidden="1">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1">
        <f t="shared" si="22"/>
        <v>40588.526412037041</v>
      </c>
      <c r="T257" s="11">
        <f t="shared" si="23"/>
        <v>40618.48474537037</v>
      </c>
      <c r="U2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7" t="str">
        <f>_xlfn.CONCAT(Table1[[#This Row],[state]],Table1[[#This Row],[Goal Range]])</f>
        <v>successful9999</v>
      </c>
    </row>
    <row r="258" spans="1:22" ht="43.2" hidden="1">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ref="O258:O321" si="24">E258/D258</f>
        <v>1.391</v>
      </c>
      <c r="P258" s="6">
        <f t="shared" si="19"/>
        <v>65.756363636363631</v>
      </c>
      <c r="Q258" t="str">
        <f t="shared" si="20"/>
        <v>film &amp; video</v>
      </c>
      <c r="R258" t="str">
        <f t="shared" si="21"/>
        <v>documentary</v>
      </c>
      <c r="S258" s="11">
        <f t="shared" si="22"/>
        <v>41319.769293981481</v>
      </c>
      <c r="T258" s="11">
        <f t="shared" si="23"/>
        <v>41349.769293981481</v>
      </c>
      <c r="U2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58" t="str">
        <f>_xlfn.CONCAT(Table1[[#This Row],[state]],Table1[[#This Row],[Goal Range]])</f>
        <v>successful14999</v>
      </c>
    </row>
    <row r="259" spans="1:22" ht="43.2" hidden="1">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24"/>
        <v>1.0672648571428571</v>
      </c>
      <c r="P259" s="6">
        <f t="shared" ref="P259:P322" si="25">E259/L259</f>
        <v>66.70405357142856</v>
      </c>
      <c r="Q259" t="str">
        <f t="shared" ref="Q259:Q322" si="26">LEFT(N259,FIND("/",N259)-1)</f>
        <v>film &amp; video</v>
      </c>
      <c r="R259" t="str">
        <f t="shared" ref="R259:R322" si="27">RIGHT(N259,LEN(N259)-FIND("/",N259))</f>
        <v>documentary</v>
      </c>
      <c r="S259" s="11">
        <f t="shared" ref="S259:S322" si="28">(((J259/60)/60)/24)+DATE(1970,1,1)</f>
        <v>42479.626875000002</v>
      </c>
      <c r="T259" s="11">
        <f t="shared" ref="T259:T322" si="29">(((I259/60)/60)/24)+DATE(1970,1,1)</f>
        <v>42509.626875000002</v>
      </c>
      <c r="U2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59" t="str">
        <f>_xlfn.CONCAT(Table1[[#This Row],[state]],Table1[[#This Row],[Goal Range]])</f>
        <v>successful39999</v>
      </c>
    </row>
    <row r="260" spans="1:22" ht="43.2" hidden="1">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1">
        <f t="shared" si="28"/>
        <v>40682.051689814813</v>
      </c>
      <c r="T260" s="11">
        <f t="shared" si="29"/>
        <v>40712.051689814813</v>
      </c>
      <c r="U2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60" t="str">
        <f>_xlfn.CONCAT(Table1[[#This Row],[state]],Table1[[#This Row],[Goal Range]])</f>
        <v>successful34999</v>
      </c>
    </row>
    <row r="261" spans="1:22" ht="57.6" hidden="1">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1">
        <f t="shared" si="28"/>
        <v>42072.738067129627</v>
      </c>
      <c r="T261" s="11">
        <f t="shared" si="29"/>
        <v>42102.738067129627</v>
      </c>
      <c r="U2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1" t="str">
        <f>_xlfn.CONCAT(Table1[[#This Row],[state]],Table1[[#This Row],[Goal Range]])</f>
        <v>successful50000</v>
      </c>
    </row>
    <row r="262" spans="1:22" ht="43.2" hidden="1">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1">
        <f t="shared" si="28"/>
        <v>40330.755543981482</v>
      </c>
      <c r="T262" s="11">
        <f t="shared" si="29"/>
        <v>40376.415972222225</v>
      </c>
      <c r="U2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62" t="str">
        <f>_xlfn.CONCAT(Table1[[#This Row],[state]],Table1[[#This Row],[Goal Range]])</f>
        <v>successful14999</v>
      </c>
    </row>
    <row r="263" spans="1:22" ht="28.8" hidden="1">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1">
        <f t="shared" si="28"/>
        <v>41017.885462962964</v>
      </c>
      <c r="T263" s="11">
        <f t="shared" si="29"/>
        <v>41067.621527777781</v>
      </c>
      <c r="U2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63" t="str">
        <f>_xlfn.CONCAT(Table1[[#This Row],[state]],Table1[[#This Row],[Goal Range]])</f>
        <v>successful24999</v>
      </c>
    </row>
    <row r="264" spans="1:22" ht="28.8" hidden="1">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1">
        <f t="shared" si="28"/>
        <v>40555.24800925926</v>
      </c>
      <c r="T264" s="11">
        <f t="shared" si="29"/>
        <v>40600.24800925926</v>
      </c>
      <c r="U2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4" t="str">
        <f>_xlfn.CONCAT(Table1[[#This Row],[state]],Table1[[#This Row],[Goal Range]])</f>
        <v>successful4999</v>
      </c>
    </row>
    <row r="265" spans="1:22" ht="57.6" hidden="1">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1">
        <f t="shared" si="28"/>
        <v>41149.954791666663</v>
      </c>
      <c r="T265" s="11">
        <f t="shared" si="29"/>
        <v>41179.954791666663</v>
      </c>
      <c r="U2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65" t="str">
        <f>_xlfn.CONCAT(Table1[[#This Row],[state]],Table1[[#This Row],[Goal Range]])</f>
        <v>successful29999</v>
      </c>
    </row>
    <row r="266" spans="1:22" ht="57.6" hidden="1">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1">
        <f t="shared" si="28"/>
        <v>41010.620312500003</v>
      </c>
      <c r="T266" s="11">
        <f t="shared" si="29"/>
        <v>41040.620312500003</v>
      </c>
      <c r="U2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66" t="str">
        <f>_xlfn.CONCAT(Table1[[#This Row],[state]],Table1[[#This Row],[Goal Range]])</f>
        <v>successful9999</v>
      </c>
    </row>
    <row r="267" spans="1:22" ht="57.6" hidden="1">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1">
        <f t="shared" si="28"/>
        <v>40267.245717592588</v>
      </c>
      <c r="T267" s="11">
        <f t="shared" si="29"/>
        <v>40308.844444444447</v>
      </c>
      <c r="U2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67" t="str">
        <f>_xlfn.CONCAT(Table1[[#This Row],[state]],Table1[[#This Row],[Goal Range]])</f>
        <v>successful9999</v>
      </c>
    </row>
    <row r="268" spans="1:22" ht="57.6" hidden="1">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1">
        <f t="shared" si="28"/>
        <v>40205.174849537041</v>
      </c>
      <c r="T268" s="11">
        <f t="shared" si="29"/>
        <v>40291.160416666666</v>
      </c>
      <c r="U2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8" t="str">
        <f>_xlfn.CONCAT(Table1[[#This Row],[state]],Table1[[#This Row],[Goal Range]])</f>
        <v>successful4999</v>
      </c>
    </row>
    <row r="269" spans="1:22" ht="43.2" hidden="1">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1">
        <f t="shared" si="28"/>
        <v>41785.452534722222</v>
      </c>
      <c r="T269" s="11">
        <f t="shared" si="29"/>
        <v>41815.452534722222</v>
      </c>
      <c r="U2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69" t="str">
        <f>_xlfn.CONCAT(Table1[[#This Row],[state]],Table1[[#This Row],[Goal Range]])</f>
        <v>successful9999</v>
      </c>
    </row>
    <row r="270" spans="1:22" ht="43.2" hidden="1">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1">
        <f t="shared" si="28"/>
        <v>40809.15252314815</v>
      </c>
      <c r="T270" s="11">
        <f t="shared" si="29"/>
        <v>40854.194189814814</v>
      </c>
      <c r="U2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0" t="str">
        <f>_xlfn.CONCAT(Table1[[#This Row],[state]],Table1[[#This Row],[Goal Range]])</f>
        <v>successful9999</v>
      </c>
    </row>
    <row r="271" spans="1:22" ht="43.2" hidden="1">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1">
        <f t="shared" si="28"/>
        <v>42758.197013888886</v>
      </c>
      <c r="T271" s="11">
        <f t="shared" si="29"/>
        <v>42788.197013888886</v>
      </c>
      <c r="U2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71" t="str">
        <f>_xlfn.CONCAT(Table1[[#This Row],[state]],Table1[[#This Row],[Goal Range]])</f>
        <v>successful50000</v>
      </c>
    </row>
    <row r="272" spans="1:22" ht="43.2" hidden="1">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1">
        <f t="shared" si="28"/>
        <v>40637.866550925923</v>
      </c>
      <c r="T272" s="11">
        <f t="shared" si="29"/>
        <v>40688.166666666664</v>
      </c>
      <c r="U2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2" t="str">
        <f>_xlfn.CONCAT(Table1[[#This Row],[state]],Table1[[#This Row],[Goal Range]])</f>
        <v>successful4999</v>
      </c>
    </row>
    <row r="273" spans="1:22" ht="43.2" hidden="1">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1">
        <f t="shared" si="28"/>
        <v>41612.10024305556</v>
      </c>
      <c r="T273" s="11">
        <f t="shared" si="29"/>
        <v>41641.333333333336</v>
      </c>
      <c r="U2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73" t="str">
        <f>_xlfn.CONCAT(Table1[[#This Row],[state]],Table1[[#This Row],[Goal Range]])</f>
        <v>successful34999</v>
      </c>
    </row>
    <row r="274" spans="1:22" ht="43.2" hidden="1">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1">
        <f t="shared" si="28"/>
        <v>40235.900358796294</v>
      </c>
      <c r="T274" s="11">
        <f t="shared" si="29"/>
        <v>40296.78402777778</v>
      </c>
      <c r="U2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4" t="str">
        <f>_xlfn.CONCAT(Table1[[#This Row],[state]],Table1[[#This Row],[Goal Range]])</f>
        <v>successful4999</v>
      </c>
    </row>
    <row r="275" spans="1:22" ht="43.2" hidden="1">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1">
        <f t="shared" si="28"/>
        <v>40697.498449074075</v>
      </c>
      <c r="T275" s="11">
        <f t="shared" si="29"/>
        <v>40727.498449074075</v>
      </c>
      <c r="U2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5" t="str">
        <f>_xlfn.CONCAT(Table1[[#This Row],[state]],Table1[[#This Row],[Goal Range]])</f>
        <v>successful9999</v>
      </c>
    </row>
    <row r="276" spans="1:22" ht="43.2" hidden="1">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1">
        <f t="shared" si="28"/>
        <v>40969.912372685183</v>
      </c>
      <c r="T276" s="11">
        <f t="shared" si="29"/>
        <v>41004.290972222225</v>
      </c>
      <c r="U2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6" t="str">
        <f>_xlfn.CONCAT(Table1[[#This Row],[state]],Table1[[#This Row],[Goal Range]])</f>
        <v>successful4999</v>
      </c>
    </row>
    <row r="277" spans="1:22" ht="43.2" hidden="1">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1">
        <f t="shared" si="28"/>
        <v>41193.032013888893</v>
      </c>
      <c r="T277" s="11">
        <f t="shared" si="29"/>
        <v>41223.073680555557</v>
      </c>
      <c r="U2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77" t="str">
        <f>_xlfn.CONCAT(Table1[[#This Row],[state]],Table1[[#This Row],[Goal Range]])</f>
        <v>successful24999</v>
      </c>
    </row>
    <row r="278" spans="1:22" ht="43.2" hidden="1">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1">
        <f t="shared" si="28"/>
        <v>40967.081874999996</v>
      </c>
      <c r="T278" s="11">
        <f t="shared" si="29"/>
        <v>41027.040208333332</v>
      </c>
      <c r="U2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8" t="str">
        <f>_xlfn.CONCAT(Table1[[#This Row],[state]],Table1[[#This Row],[Goal Range]])</f>
        <v>successful4999</v>
      </c>
    </row>
    <row r="279" spans="1:22" ht="43.2" hidden="1">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1">
        <f t="shared" si="28"/>
        <v>42117.891423611116</v>
      </c>
      <c r="T279" s="11">
        <f t="shared" si="29"/>
        <v>42147.891423611116</v>
      </c>
      <c r="U2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79" t="str">
        <f>_xlfn.CONCAT(Table1[[#This Row],[state]],Table1[[#This Row],[Goal Range]])</f>
        <v>successful50000</v>
      </c>
    </row>
    <row r="280" spans="1:22" ht="28.8" hidden="1">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1">
        <f t="shared" si="28"/>
        <v>41164.040960648148</v>
      </c>
      <c r="T280" s="11">
        <f t="shared" si="29"/>
        <v>41194.040960648148</v>
      </c>
      <c r="U2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80" t="str">
        <f>_xlfn.CONCAT(Table1[[#This Row],[state]],Table1[[#This Row],[Goal Range]])</f>
        <v>successful29999</v>
      </c>
    </row>
    <row r="281" spans="1:22" ht="43.2" hidden="1">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1">
        <f t="shared" si="28"/>
        <v>42759.244166666671</v>
      </c>
      <c r="T281" s="11">
        <f t="shared" si="29"/>
        <v>42793.084027777775</v>
      </c>
      <c r="U2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81" t="str">
        <f>_xlfn.CONCAT(Table1[[#This Row],[state]],Table1[[#This Row],[Goal Range]])</f>
        <v>successful19999</v>
      </c>
    </row>
    <row r="282" spans="1:22" ht="43.2" hidden="1">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1">
        <f t="shared" si="28"/>
        <v>41744.590682870366</v>
      </c>
      <c r="T282" s="11">
        <f t="shared" si="29"/>
        <v>41789.590682870366</v>
      </c>
      <c r="U2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82" t="str">
        <f>_xlfn.CONCAT(Table1[[#This Row],[state]],Table1[[#This Row],[Goal Range]])</f>
        <v>successful50000</v>
      </c>
    </row>
    <row r="283" spans="1:22" ht="43.2" hidden="1">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1">
        <f t="shared" si="28"/>
        <v>39950.163344907407</v>
      </c>
      <c r="T283" s="11">
        <f t="shared" si="29"/>
        <v>40035.80972222222</v>
      </c>
      <c r="U2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3" t="str">
        <f>_xlfn.CONCAT(Table1[[#This Row],[state]],Table1[[#This Row],[Goal Range]])</f>
        <v>successful9999</v>
      </c>
    </row>
    <row r="284" spans="1:22" ht="43.2" hidden="1">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1">
        <f t="shared" si="28"/>
        <v>40194.920046296298</v>
      </c>
      <c r="T284" s="11">
        <f t="shared" si="29"/>
        <v>40231.916666666664</v>
      </c>
      <c r="U2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284" t="str">
        <f>_xlfn.CONCAT(Table1[[#This Row],[state]],Table1[[#This Row],[Goal Range]])</f>
        <v>successful49999</v>
      </c>
    </row>
    <row r="285" spans="1:22" ht="28.8" hidden="1">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1">
        <f t="shared" si="28"/>
        <v>40675.71</v>
      </c>
      <c r="T285" s="11">
        <f t="shared" si="29"/>
        <v>40695.207638888889</v>
      </c>
      <c r="U2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85" t="str">
        <f>_xlfn.CONCAT(Table1[[#This Row],[state]],Table1[[#This Row],[Goal Range]])</f>
        <v>successful19999</v>
      </c>
    </row>
    <row r="286" spans="1:22" ht="43.2" hidden="1">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1">
        <f t="shared" si="28"/>
        <v>40904.738194444442</v>
      </c>
      <c r="T286" s="11">
        <f t="shared" si="29"/>
        <v>40929.738194444442</v>
      </c>
      <c r="U2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286" t="str">
        <f>_xlfn.CONCAT(Table1[[#This Row],[state]],Table1[[#This Row],[Goal Range]])</f>
        <v>successful44999</v>
      </c>
    </row>
    <row r="287" spans="1:22" ht="43.2" hidden="1">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1">
        <f t="shared" si="28"/>
        <v>41506.756111111114</v>
      </c>
      <c r="T287" s="11">
        <f t="shared" si="29"/>
        <v>41536.756111111114</v>
      </c>
      <c r="U2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87" t="str">
        <f>_xlfn.CONCAT(Table1[[#This Row],[state]],Table1[[#This Row],[Goal Range]])</f>
        <v>successful14999</v>
      </c>
    </row>
    <row r="288" spans="1:22" ht="43.2" hidden="1">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1">
        <f t="shared" si="28"/>
        <v>41313.816249999996</v>
      </c>
      <c r="T288" s="11">
        <f t="shared" si="29"/>
        <v>41358.774583333332</v>
      </c>
      <c r="U2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88" t="str">
        <f>_xlfn.CONCAT(Table1[[#This Row],[state]],Table1[[#This Row],[Goal Range]])</f>
        <v>successful19999</v>
      </c>
    </row>
    <row r="289" spans="1:22" ht="28.8" hidden="1">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1">
        <f t="shared" si="28"/>
        <v>41184.277986111112</v>
      </c>
      <c r="T289" s="11">
        <f t="shared" si="29"/>
        <v>41215.166666666664</v>
      </c>
      <c r="U2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89" t="str">
        <f>_xlfn.CONCAT(Table1[[#This Row],[state]],Table1[[#This Row],[Goal Range]])</f>
        <v>successful19999</v>
      </c>
    </row>
    <row r="290" spans="1:22" ht="57.6" hidden="1">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1">
        <f t="shared" si="28"/>
        <v>41051.168900462959</v>
      </c>
      <c r="T290" s="11">
        <f t="shared" si="29"/>
        <v>41086.168900462959</v>
      </c>
      <c r="U2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90" t="str">
        <f>_xlfn.CONCAT(Table1[[#This Row],[state]],Table1[[#This Row],[Goal Range]])</f>
        <v>successful0</v>
      </c>
    </row>
    <row r="291" spans="1:22" ht="43.2" hidden="1">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1">
        <f t="shared" si="28"/>
        <v>41550.456412037034</v>
      </c>
      <c r="T291" s="11">
        <f t="shared" si="29"/>
        <v>41580.456412037034</v>
      </c>
      <c r="U2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91" t="str">
        <f>_xlfn.CONCAT(Table1[[#This Row],[state]],Table1[[#This Row],[Goal Range]])</f>
        <v>successful19999</v>
      </c>
    </row>
    <row r="292" spans="1:22" ht="28.8" hidden="1">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1">
        <f t="shared" si="28"/>
        <v>40526.36917824074</v>
      </c>
      <c r="T292" s="11">
        <f t="shared" si="29"/>
        <v>40576.332638888889</v>
      </c>
      <c r="U2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2" t="str">
        <f>_xlfn.CONCAT(Table1[[#This Row],[state]],Table1[[#This Row],[Goal Range]])</f>
        <v>successful4999</v>
      </c>
    </row>
    <row r="293" spans="1:22" ht="43.2" hidden="1">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1">
        <f t="shared" si="28"/>
        <v>41376.769050925926</v>
      </c>
      <c r="T293" s="11">
        <f t="shared" si="29"/>
        <v>41395.000694444447</v>
      </c>
      <c r="U2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3" t="str">
        <f>_xlfn.CONCAT(Table1[[#This Row],[state]],Table1[[#This Row],[Goal Range]])</f>
        <v>successful9999</v>
      </c>
    </row>
    <row r="294" spans="1:22" ht="57.6" hidden="1">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1">
        <f t="shared" si="28"/>
        <v>40812.803229166668</v>
      </c>
      <c r="T294" s="11">
        <f t="shared" si="29"/>
        <v>40845.165972222225</v>
      </c>
      <c r="U2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94" t="str">
        <f>_xlfn.CONCAT(Table1[[#This Row],[state]],Table1[[#This Row],[Goal Range]])</f>
        <v>successful50000</v>
      </c>
    </row>
    <row r="295" spans="1:22" ht="43.2" hidden="1">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1">
        <f t="shared" si="28"/>
        <v>41719.667986111112</v>
      </c>
      <c r="T295" s="11">
        <f t="shared" si="29"/>
        <v>41749.667986111112</v>
      </c>
      <c r="U2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95" t="str">
        <f>_xlfn.CONCAT(Table1[[#This Row],[state]],Table1[[#This Row],[Goal Range]])</f>
        <v>successful29999</v>
      </c>
    </row>
    <row r="296" spans="1:22" ht="72" hidden="1">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1">
        <f t="shared" si="28"/>
        <v>40343.084421296298</v>
      </c>
      <c r="T296" s="11">
        <f t="shared" si="29"/>
        <v>40378.666666666664</v>
      </c>
      <c r="U2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6" t="str">
        <f>_xlfn.CONCAT(Table1[[#This Row],[state]],Table1[[#This Row],[Goal Range]])</f>
        <v>successful9999</v>
      </c>
    </row>
    <row r="297" spans="1:22" ht="43.2" hidden="1">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1">
        <f t="shared" si="28"/>
        <v>41519.004733796297</v>
      </c>
      <c r="T297" s="11">
        <f t="shared" si="29"/>
        <v>41579</v>
      </c>
      <c r="U2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97" t="str">
        <f>_xlfn.CONCAT(Table1[[#This Row],[state]],Table1[[#This Row],[Goal Range]])</f>
        <v>successful0</v>
      </c>
    </row>
    <row r="298" spans="1:22" ht="43.2" hidden="1">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1">
        <f t="shared" si="28"/>
        <v>41134.475497685184</v>
      </c>
      <c r="T298" s="11">
        <f t="shared" si="29"/>
        <v>41159.475497685184</v>
      </c>
      <c r="U2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98" t="str">
        <f>_xlfn.CONCAT(Table1[[#This Row],[state]],Table1[[#This Row],[Goal Range]])</f>
        <v>successful29999</v>
      </c>
    </row>
    <row r="299" spans="1:22" ht="43.2" hidden="1">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1">
        <f t="shared" si="28"/>
        <v>42089.72802083334</v>
      </c>
      <c r="T299" s="11">
        <f t="shared" si="29"/>
        <v>42125.165972222225</v>
      </c>
      <c r="U2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99" t="str">
        <f>_xlfn.CONCAT(Table1[[#This Row],[state]],Table1[[#This Row],[Goal Range]])</f>
        <v>successful24999</v>
      </c>
    </row>
    <row r="300" spans="1:22" ht="28.8" hidden="1">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1">
        <f t="shared" si="28"/>
        <v>41709.463518518518</v>
      </c>
      <c r="T300" s="11">
        <f t="shared" si="29"/>
        <v>41768.875</v>
      </c>
      <c r="U3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00" t="str">
        <f>_xlfn.CONCAT(Table1[[#This Row],[state]],Table1[[#This Row],[Goal Range]])</f>
        <v>successful50000</v>
      </c>
    </row>
    <row r="301" spans="1:22" ht="57.6" hidden="1">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1">
        <f t="shared" si="28"/>
        <v>40469.225231481483</v>
      </c>
      <c r="T301" s="11">
        <f t="shared" si="29"/>
        <v>40499.266898148147</v>
      </c>
      <c r="U3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01" t="str">
        <f>_xlfn.CONCAT(Table1[[#This Row],[state]],Table1[[#This Row],[Goal Range]])</f>
        <v>successful14999</v>
      </c>
    </row>
    <row r="302" spans="1:22" ht="43.2" hidden="1">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1">
        <f t="shared" si="28"/>
        <v>40626.959930555553</v>
      </c>
      <c r="T302" s="11">
        <f t="shared" si="29"/>
        <v>40657.959930555553</v>
      </c>
      <c r="U3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02" t="str">
        <f>_xlfn.CONCAT(Table1[[#This Row],[state]],Table1[[#This Row],[Goal Range]])</f>
        <v>successful29999</v>
      </c>
    </row>
    <row r="303" spans="1:22" ht="43.2" hidden="1">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1">
        <f t="shared" si="28"/>
        <v>41312.737673611111</v>
      </c>
      <c r="T303" s="11">
        <f t="shared" si="29"/>
        <v>41352.696006944447</v>
      </c>
      <c r="U3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03" t="str">
        <f>_xlfn.CONCAT(Table1[[#This Row],[state]],Table1[[#This Row],[Goal Range]])</f>
        <v>successful14999</v>
      </c>
    </row>
    <row r="304" spans="1:22" ht="57.6" hidden="1">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1">
        <f t="shared" si="28"/>
        <v>40933.856921296298</v>
      </c>
      <c r="T304" s="11">
        <f t="shared" si="29"/>
        <v>40963.856921296298</v>
      </c>
      <c r="U3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04" t="str">
        <f>_xlfn.CONCAT(Table1[[#This Row],[state]],Table1[[#This Row],[Goal Range]])</f>
        <v>successful14999</v>
      </c>
    </row>
    <row r="305" spans="1:22" ht="43.2" hidden="1">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1">
        <f t="shared" si="28"/>
        <v>41032.071134259262</v>
      </c>
      <c r="T305" s="11">
        <f t="shared" si="29"/>
        <v>41062.071134259262</v>
      </c>
      <c r="U3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5" t="str">
        <f>_xlfn.CONCAT(Table1[[#This Row],[state]],Table1[[#This Row],[Goal Range]])</f>
        <v>successful4999</v>
      </c>
    </row>
    <row r="306" spans="1:22" ht="28.8" hidden="1">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1">
        <f t="shared" si="28"/>
        <v>41114.094872685186</v>
      </c>
      <c r="T306" s="11">
        <f t="shared" si="29"/>
        <v>41153.083333333336</v>
      </c>
      <c r="U3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6" t="str">
        <f>_xlfn.CONCAT(Table1[[#This Row],[state]],Table1[[#This Row],[Goal Range]])</f>
        <v>successful4999</v>
      </c>
    </row>
    <row r="307" spans="1:22" ht="43.2" hidden="1">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1">
        <f t="shared" si="28"/>
        <v>40948.630196759259</v>
      </c>
      <c r="T307" s="11">
        <f t="shared" si="29"/>
        <v>40978.630196759259</v>
      </c>
      <c r="U3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07" t="str">
        <f>_xlfn.CONCAT(Table1[[#This Row],[state]],Table1[[#This Row],[Goal Range]])</f>
        <v>successful9999</v>
      </c>
    </row>
    <row r="308" spans="1:22" ht="28.8" hidden="1">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1">
        <f t="shared" si="28"/>
        <v>41333.837187500001</v>
      </c>
      <c r="T308" s="11">
        <f t="shared" si="29"/>
        <v>41353.795520833337</v>
      </c>
      <c r="U3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8" t="str">
        <f>_xlfn.CONCAT(Table1[[#This Row],[state]],Table1[[#This Row],[Goal Range]])</f>
        <v>successful4999</v>
      </c>
    </row>
    <row r="309" spans="1:22" hidden="1">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1">
        <f t="shared" si="28"/>
        <v>41282.944456018515</v>
      </c>
      <c r="T309" s="11">
        <f t="shared" si="29"/>
        <v>41312.944456018515</v>
      </c>
      <c r="U3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09" t="str">
        <f>_xlfn.CONCAT(Table1[[#This Row],[state]],Table1[[#This Row],[Goal Range]])</f>
        <v>successful24999</v>
      </c>
    </row>
    <row r="310" spans="1:22" ht="43.2" hidden="1">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1">
        <f t="shared" si="28"/>
        <v>40567.694560185184</v>
      </c>
      <c r="T310" s="11">
        <f t="shared" si="29"/>
        <v>40612.694560185184</v>
      </c>
      <c r="U3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10" t="str">
        <f>_xlfn.CONCAT(Table1[[#This Row],[state]],Table1[[#This Row],[Goal Range]])</f>
        <v>successful14999</v>
      </c>
    </row>
    <row r="311" spans="1:22" ht="43.2" hidden="1">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1">
        <f t="shared" si="28"/>
        <v>41134.751550925925</v>
      </c>
      <c r="T311" s="11">
        <f t="shared" si="29"/>
        <v>41155.751550925925</v>
      </c>
      <c r="U3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11" t="str">
        <f>_xlfn.CONCAT(Table1[[#This Row],[state]],Table1[[#This Row],[Goal Range]])</f>
        <v>successful19999</v>
      </c>
    </row>
    <row r="312" spans="1:22" ht="43.2" hidden="1">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1">
        <f t="shared" si="28"/>
        <v>40821.183136574073</v>
      </c>
      <c r="T312" s="11">
        <f t="shared" si="29"/>
        <v>40836.083333333336</v>
      </c>
      <c r="U3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2" t="str">
        <f>_xlfn.CONCAT(Table1[[#This Row],[state]],Table1[[#This Row],[Goal Range]])</f>
        <v>successful4999</v>
      </c>
    </row>
    <row r="313" spans="1:22" ht="43.2" hidden="1">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1">
        <f t="shared" si="28"/>
        <v>40868.219814814816</v>
      </c>
      <c r="T313" s="11">
        <f t="shared" si="29"/>
        <v>40909.332638888889</v>
      </c>
      <c r="U3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13" t="str">
        <f>_xlfn.CONCAT(Table1[[#This Row],[state]],Table1[[#This Row],[Goal Range]])</f>
        <v>successful24999</v>
      </c>
    </row>
    <row r="314" spans="1:22" ht="57.6" hidden="1">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1">
        <f t="shared" si="28"/>
        <v>41348.877685185187</v>
      </c>
      <c r="T314" s="11">
        <f t="shared" si="29"/>
        <v>41378.877685185187</v>
      </c>
      <c r="U3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14" t="str">
        <f>_xlfn.CONCAT(Table1[[#This Row],[state]],Table1[[#This Row],[Goal Range]])</f>
        <v>successful9999</v>
      </c>
    </row>
    <row r="315" spans="1:22" ht="57.6" hidden="1">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1">
        <f t="shared" si="28"/>
        <v>40357.227939814817</v>
      </c>
      <c r="T315" s="11">
        <f t="shared" si="29"/>
        <v>40401.665972222225</v>
      </c>
      <c r="U3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15" t="str">
        <f>_xlfn.CONCAT(Table1[[#This Row],[state]],Table1[[#This Row],[Goal Range]])</f>
        <v>successful19999</v>
      </c>
    </row>
    <row r="316" spans="1:22" ht="43.2" hidden="1">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1">
        <f t="shared" si="28"/>
        <v>41304.833194444444</v>
      </c>
      <c r="T316" s="11">
        <f t="shared" si="29"/>
        <v>41334.833194444444</v>
      </c>
      <c r="U3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6" t="str">
        <f>_xlfn.CONCAT(Table1[[#This Row],[state]],Table1[[#This Row],[Goal Range]])</f>
        <v>successful4999</v>
      </c>
    </row>
    <row r="317" spans="1:22" ht="43.2" hidden="1">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1">
        <f t="shared" si="28"/>
        <v>41113.77238425926</v>
      </c>
      <c r="T317" s="11">
        <f t="shared" si="29"/>
        <v>41143.77238425926</v>
      </c>
      <c r="U3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17" t="str">
        <f>_xlfn.CONCAT(Table1[[#This Row],[state]],Table1[[#This Row],[Goal Range]])</f>
        <v>successful29999</v>
      </c>
    </row>
    <row r="318" spans="1:22" ht="28.8" hidden="1">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1">
        <f t="shared" si="28"/>
        <v>41950.923576388886</v>
      </c>
      <c r="T318" s="11">
        <f t="shared" si="29"/>
        <v>41984.207638888889</v>
      </c>
      <c r="U3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18" t="str">
        <f>_xlfn.CONCAT(Table1[[#This Row],[state]],Table1[[#This Row],[Goal Range]])</f>
        <v>successful19999</v>
      </c>
    </row>
    <row r="319" spans="1:22" ht="43.2" hidden="1">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1">
        <f t="shared" si="28"/>
        <v>41589.676886574074</v>
      </c>
      <c r="T319" s="11">
        <f t="shared" si="29"/>
        <v>41619.676886574074</v>
      </c>
      <c r="U3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319" t="str">
        <f>_xlfn.CONCAT(Table1[[#This Row],[state]],Table1[[#This Row],[Goal Range]])</f>
        <v>successful34999</v>
      </c>
    </row>
    <row r="320" spans="1:22" ht="43.2" hidden="1">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1">
        <f t="shared" si="28"/>
        <v>41330.038784722223</v>
      </c>
      <c r="T320" s="11">
        <f t="shared" si="29"/>
        <v>41359.997118055559</v>
      </c>
      <c r="U3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0" t="str">
        <f>_xlfn.CONCAT(Table1[[#This Row],[state]],Table1[[#This Row],[Goal Range]])</f>
        <v>successful9999</v>
      </c>
    </row>
    <row r="321" spans="1:22" ht="57.6" hidden="1">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1">
        <f t="shared" si="28"/>
        <v>40123.83829861111</v>
      </c>
      <c r="T321" s="11">
        <f t="shared" si="29"/>
        <v>40211.332638888889</v>
      </c>
      <c r="U3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1" t="str">
        <f>_xlfn.CONCAT(Table1[[#This Row],[state]],Table1[[#This Row],[Goal Range]])</f>
        <v>successful9999</v>
      </c>
    </row>
    <row r="322" spans="1:22" ht="43.2" hidden="1">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ref="O322:O385" si="30">E322/D322</f>
        <v>1.0658000000000001</v>
      </c>
      <c r="P322" s="6">
        <f t="shared" si="25"/>
        <v>134.91139240506328</v>
      </c>
      <c r="Q322" t="str">
        <f t="shared" si="26"/>
        <v>film &amp; video</v>
      </c>
      <c r="R322" t="str">
        <f t="shared" si="27"/>
        <v>documentary</v>
      </c>
      <c r="S322" s="11">
        <f t="shared" si="28"/>
        <v>42331.551307870366</v>
      </c>
      <c r="T322" s="11">
        <f t="shared" si="29"/>
        <v>42360.958333333328</v>
      </c>
      <c r="U3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22" t="str">
        <f>_xlfn.CONCAT(Table1[[#This Row],[state]],Table1[[#This Row],[Goal Range]])</f>
        <v>successful24999</v>
      </c>
    </row>
    <row r="323" spans="1:22" ht="43.2" hidden="1">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30"/>
        <v>1.0266285714285714</v>
      </c>
      <c r="P323" s="6">
        <f t="shared" ref="P323:P386" si="31">E323/L323</f>
        <v>106.62314540059347</v>
      </c>
      <c r="Q323" t="str">
        <f t="shared" ref="Q323:Q386" si="32">LEFT(N323,FIND("/",N323)-1)</f>
        <v>film &amp; video</v>
      </c>
      <c r="R323" t="str">
        <f t="shared" ref="R323:R386" si="33">RIGHT(N323,LEN(N323)-FIND("/",N323))</f>
        <v>documentary</v>
      </c>
      <c r="S323" s="11">
        <f t="shared" ref="S323:S386" si="34">(((J323/60)/60)/24)+DATE(1970,1,1)</f>
        <v>42647.446597222224</v>
      </c>
      <c r="T323" s="11">
        <f t="shared" ref="T323:T386" si="35">(((I323/60)/60)/24)+DATE(1970,1,1)</f>
        <v>42682.488263888896</v>
      </c>
      <c r="U3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323" t="str">
        <f>_xlfn.CONCAT(Table1[[#This Row],[state]],Table1[[#This Row],[Goal Range]])</f>
        <v>successful39999</v>
      </c>
    </row>
    <row r="324" spans="1:22" ht="43.2" hidden="1">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1">
        <f t="shared" si="34"/>
        <v>42473.57</v>
      </c>
      <c r="T324" s="11">
        <f t="shared" si="35"/>
        <v>42503.57</v>
      </c>
      <c r="U3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24" t="str">
        <f>_xlfn.CONCAT(Table1[[#This Row],[state]],Table1[[#This Row],[Goal Range]])</f>
        <v>successful29999</v>
      </c>
    </row>
    <row r="325" spans="1:22" ht="43.2" hidden="1">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1">
        <f t="shared" si="34"/>
        <v>42697.32136574074</v>
      </c>
      <c r="T325" s="11">
        <f t="shared" si="35"/>
        <v>42725.332638888889</v>
      </c>
      <c r="U3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5" t="str">
        <f>_xlfn.CONCAT(Table1[[#This Row],[state]],Table1[[#This Row],[Goal Range]])</f>
        <v>successful9999</v>
      </c>
    </row>
    <row r="326" spans="1:22" ht="43.2" hidden="1">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1">
        <f t="shared" si="34"/>
        <v>42184.626250000001</v>
      </c>
      <c r="T326" s="11">
        <f t="shared" si="35"/>
        <v>42217.626250000001</v>
      </c>
      <c r="U3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6" t="str">
        <f>_xlfn.CONCAT(Table1[[#This Row],[state]],Table1[[#This Row],[Goal Range]])</f>
        <v>successful9999</v>
      </c>
    </row>
    <row r="327" spans="1:22" ht="43.2" hidden="1">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1">
        <f t="shared" si="34"/>
        <v>42689.187881944439</v>
      </c>
      <c r="T327" s="11">
        <f t="shared" si="35"/>
        <v>42724.187881944439</v>
      </c>
      <c r="U3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327" t="str">
        <f>_xlfn.CONCAT(Table1[[#This Row],[state]],Table1[[#This Row],[Goal Range]])</f>
        <v>successful0</v>
      </c>
    </row>
    <row r="328" spans="1:22" ht="43.2" hidden="1">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1">
        <f t="shared" si="34"/>
        <v>42775.314884259264</v>
      </c>
      <c r="T328" s="11">
        <f t="shared" si="35"/>
        <v>42808.956250000003</v>
      </c>
      <c r="U3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28" t="str">
        <f>_xlfn.CONCAT(Table1[[#This Row],[state]],Table1[[#This Row],[Goal Range]])</f>
        <v>successful50000</v>
      </c>
    </row>
    <row r="329" spans="1:22" ht="43.2" hidden="1">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1">
        <f t="shared" si="34"/>
        <v>42058.235289351855</v>
      </c>
      <c r="T329" s="11">
        <f t="shared" si="35"/>
        <v>42085.333333333328</v>
      </c>
      <c r="U3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9" t="str">
        <f>_xlfn.CONCAT(Table1[[#This Row],[state]],Table1[[#This Row],[Goal Range]])</f>
        <v>successful4999</v>
      </c>
    </row>
    <row r="330" spans="1:22" ht="43.2" hidden="1">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1">
        <f t="shared" si="34"/>
        <v>42278.946620370371</v>
      </c>
      <c r="T330" s="11">
        <f t="shared" si="35"/>
        <v>42309.166666666672</v>
      </c>
      <c r="U3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30" t="str">
        <f>_xlfn.CONCAT(Table1[[#This Row],[state]],Table1[[#This Row],[Goal Range]])</f>
        <v>successful50000</v>
      </c>
    </row>
    <row r="331" spans="1:22" ht="43.2" hidden="1">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1">
        <f t="shared" si="34"/>
        <v>42291.46674768519</v>
      </c>
      <c r="T331" s="11">
        <f t="shared" si="35"/>
        <v>42315.166666666672</v>
      </c>
      <c r="U3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31" t="str">
        <f>_xlfn.CONCAT(Table1[[#This Row],[state]],Table1[[#This Row],[Goal Range]])</f>
        <v>successful14999</v>
      </c>
    </row>
    <row r="332" spans="1:22" ht="43.2" hidden="1">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1">
        <f t="shared" si="34"/>
        <v>41379.515775462962</v>
      </c>
      <c r="T332" s="11">
        <f t="shared" si="35"/>
        <v>41411.165972222225</v>
      </c>
      <c r="U3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332" t="str">
        <f>_xlfn.CONCAT(Table1[[#This Row],[state]],Table1[[#This Row],[Goal Range]])</f>
        <v>successful39999</v>
      </c>
    </row>
    <row r="333" spans="1:22" ht="43.2" hidden="1">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1">
        <f t="shared" si="34"/>
        <v>42507.581412037034</v>
      </c>
      <c r="T333" s="11">
        <f t="shared" si="35"/>
        <v>42538.581412037034</v>
      </c>
      <c r="U3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333" t="str">
        <f>_xlfn.CONCAT(Table1[[#This Row],[state]],Table1[[#This Row],[Goal Range]])</f>
        <v>successful44999</v>
      </c>
    </row>
    <row r="334" spans="1:22" ht="43.2" hidden="1">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1">
        <f t="shared" si="34"/>
        <v>42263.680289351847</v>
      </c>
      <c r="T334" s="11">
        <f t="shared" si="35"/>
        <v>42305.333333333328</v>
      </c>
      <c r="U3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34" t="str">
        <f>_xlfn.CONCAT(Table1[[#This Row],[state]],Table1[[#This Row],[Goal Range]])</f>
        <v>successful50000</v>
      </c>
    </row>
    <row r="335" spans="1:22" ht="43.2" hidden="1">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1">
        <f t="shared" si="34"/>
        <v>42437.636469907404</v>
      </c>
      <c r="T335" s="11">
        <f t="shared" si="35"/>
        <v>42467.59480324074</v>
      </c>
      <c r="U3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335" t="str">
        <f>_xlfn.CONCAT(Table1[[#This Row],[state]],Table1[[#This Row],[Goal Range]])</f>
        <v>successful44999</v>
      </c>
    </row>
    <row r="336" spans="1:22" ht="57.6" hidden="1">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1">
        <f t="shared" si="34"/>
        <v>42101.682372685187</v>
      </c>
      <c r="T336" s="11">
        <f t="shared" si="35"/>
        <v>42139.791666666672</v>
      </c>
      <c r="U3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36" t="str">
        <f>_xlfn.CONCAT(Table1[[#This Row],[state]],Table1[[#This Row],[Goal Range]])</f>
        <v>successful14999</v>
      </c>
    </row>
    <row r="337" spans="1:22" ht="43.2" hidden="1">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1">
        <f t="shared" si="34"/>
        <v>42101.737442129626</v>
      </c>
      <c r="T337" s="11">
        <f t="shared" si="35"/>
        <v>42132.916666666672</v>
      </c>
      <c r="U3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7" t="str">
        <f>_xlfn.CONCAT(Table1[[#This Row],[state]],Table1[[#This Row],[Goal Range]])</f>
        <v>successful9999</v>
      </c>
    </row>
    <row r="338" spans="1:22" ht="43.2" hidden="1">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1">
        <f t="shared" si="34"/>
        <v>42291.596273148149</v>
      </c>
      <c r="T338" s="11">
        <f t="shared" si="35"/>
        <v>42321.637939814813</v>
      </c>
      <c r="U3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38" t="str">
        <f>_xlfn.CONCAT(Table1[[#This Row],[state]],Table1[[#This Row],[Goal Range]])</f>
        <v>successful29999</v>
      </c>
    </row>
    <row r="339" spans="1:22" ht="43.2" hidden="1">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1">
        <f t="shared" si="34"/>
        <v>42047.128564814819</v>
      </c>
      <c r="T339" s="11">
        <f t="shared" si="35"/>
        <v>42077.086898148147</v>
      </c>
      <c r="U3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9" t="str">
        <f>_xlfn.CONCAT(Table1[[#This Row],[state]],Table1[[#This Row],[Goal Range]])</f>
        <v>successful4999</v>
      </c>
    </row>
    <row r="340" spans="1:22" ht="43.2" hidden="1">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1">
        <f t="shared" si="34"/>
        <v>42559.755671296298</v>
      </c>
      <c r="T340" s="11">
        <f t="shared" si="35"/>
        <v>42616.041666666672</v>
      </c>
      <c r="U3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40" t="str">
        <f>_xlfn.CONCAT(Table1[[#This Row],[state]],Table1[[#This Row],[Goal Range]])</f>
        <v>successful19999</v>
      </c>
    </row>
    <row r="341" spans="1:22" ht="43.2" hidden="1">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1">
        <f t="shared" si="34"/>
        <v>42093.760046296295</v>
      </c>
      <c r="T341" s="11">
        <f t="shared" si="35"/>
        <v>42123.760046296295</v>
      </c>
      <c r="U3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41" t="str">
        <f>_xlfn.CONCAT(Table1[[#This Row],[state]],Table1[[#This Row],[Goal Range]])</f>
        <v>successful9999</v>
      </c>
    </row>
    <row r="342" spans="1:22" ht="43.2" hidden="1">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1">
        <f t="shared" si="34"/>
        <v>42772.669062500005</v>
      </c>
      <c r="T342" s="11">
        <f t="shared" si="35"/>
        <v>42802.875</v>
      </c>
      <c r="U3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342" t="str">
        <f>_xlfn.CONCAT(Table1[[#This Row],[state]],Table1[[#This Row],[Goal Range]])</f>
        <v>successful39999</v>
      </c>
    </row>
    <row r="343" spans="1:22" ht="43.2" hidden="1">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1">
        <f t="shared" si="34"/>
        <v>41894.879606481481</v>
      </c>
      <c r="T343" s="11">
        <f t="shared" si="35"/>
        <v>41913.165972222225</v>
      </c>
      <c r="U3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3" t="str">
        <f>_xlfn.CONCAT(Table1[[#This Row],[state]],Table1[[#This Row],[Goal Range]])</f>
        <v>successful4999</v>
      </c>
    </row>
    <row r="344" spans="1:22" ht="28.8" hidden="1">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1">
        <f t="shared" si="34"/>
        <v>42459.780844907407</v>
      </c>
      <c r="T344" s="11">
        <f t="shared" si="35"/>
        <v>42489.780844907407</v>
      </c>
      <c r="U3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44" t="str">
        <f>_xlfn.CONCAT(Table1[[#This Row],[state]],Table1[[#This Row],[Goal Range]])</f>
        <v>successful50000</v>
      </c>
    </row>
    <row r="345" spans="1:22" ht="43.2" hidden="1">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1">
        <f t="shared" si="34"/>
        <v>41926.73778935185</v>
      </c>
      <c r="T345" s="11">
        <f t="shared" si="35"/>
        <v>41957.125</v>
      </c>
      <c r="U3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345" t="str">
        <f>_xlfn.CONCAT(Table1[[#This Row],[state]],Table1[[#This Row],[Goal Range]])</f>
        <v>successful34999</v>
      </c>
    </row>
    <row r="346" spans="1:22" ht="43.2" hidden="1">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1">
        <f t="shared" si="34"/>
        <v>42111.970995370371</v>
      </c>
      <c r="T346" s="11">
        <f t="shared" si="35"/>
        <v>42156.097222222219</v>
      </c>
      <c r="U3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346" t="str">
        <f>_xlfn.CONCAT(Table1[[#This Row],[state]],Table1[[#This Row],[Goal Range]])</f>
        <v>successful34999</v>
      </c>
    </row>
    <row r="347" spans="1:22" ht="43.2" hidden="1">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1">
        <f t="shared" si="34"/>
        <v>42114.944328703699</v>
      </c>
      <c r="T347" s="11">
        <f t="shared" si="35"/>
        <v>42144.944328703699</v>
      </c>
      <c r="U3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47" t="str">
        <f>_xlfn.CONCAT(Table1[[#This Row],[state]],Table1[[#This Row],[Goal Range]])</f>
        <v>successful14999</v>
      </c>
    </row>
    <row r="348" spans="1:22" ht="43.2" hidden="1">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1">
        <f t="shared" si="34"/>
        <v>42261.500243055561</v>
      </c>
      <c r="T348" s="11">
        <f t="shared" si="35"/>
        <v>42291.500243055561</v>
      </c>
      <c r="U3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48" t="str">
        <f>_xlfn.CONCAT(Table1[[#This Row],[state]],Table1[[#This Row],[Goal Range]])</f>
        <v>successful14999</v>
      </c>
    </row>
    <row r="349" spans="1:22" ht="43.2" hidden="1">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1">
        <f t="shared" si="34"/>
        <v>42292.495474537034</v>
      </c>
      <c r="T349" s="11">
        <f t="shared" si="35"/>
        <v>42322.537141203706</v>
      </c>
      <c r="U3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349" t="str">
        <f>_xlfn.CONCAT(Table1[[#This Row],[state]],Table1[[#This Row],[Goal Range]])</f>
        <v>successful44999</v>
      </c>
    </row>
    <row r="350" spans="1:22" ht="43.2" hidden="1">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1">
        <f t="shared" si="34"/>
        <v>42207.58699074074</v>
      </c>
      <c r="T350" s="11">
        <f t="shared" si="35"/>
        <v>42237.58699074074</v>
      </c>
      <c r="U3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50" t="str">
        <f>_xlfn.CONCAT(Table1[[#This Row],[state]],Table1[[#This Row],[Goal Range]])</f>
        <v>successful14999</v>
      </c>
    </row>
    <row r="351" spans="1:22" ht="43.2" hidden="1">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1">
        <f t="shared" si="34"/>
        <v>42760.498935185184</v>
      </c>
      <c r="T351" s="11">
        <f t="shared" si="35"/>
        <v>42790.498935185184</v>
      </c>
      <c r="U3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51" t="str">
        <f>_xlfn.CONCAT(Table1[[#This Row],[state]],Table1[[#This Row],[Goal Range]])</f>
        <v>successful14999</v>
      </c>
    </row>
    <row r="352" spans="1:22" ht="43.2" hidden="1">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1">
        <f t="shared" si="34"/>
        <v>42586.066076388888</v>
      </c>
      <c r="T352" s="11">
        <f t="shared" si="35"/>
        <v>42624.165972222225</v>
      </c>
      <c r="U3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52" t="str">
        <f>_xlfn.CONCAT(Table1[[#This Row],[state]],Table1[[#This Row],[Goal Range]])</f>
        <v>successful29999</v>
      </c>
    </row>
    <row r="353" spans="1:22" ht="43.2" hidden="1">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1">
        <f t="shared" si="34"/>
        <v>42427.964745370366</v>
      </c>
      <c r="T353" s="11">
        <f t="shared" si="35"/>
        <v>42467.923078703709</v>
      </c>
      <c r="U3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353" t="str">
        <f>_xlfn.CONCAT(Table1[[#This Row],[state]],Table1[[#This Row],[Goal Range]])</f>
        <v>successful34999</v>
      </c>
    </row>
    <row r="354" spans="1:22" ht="43.2" hidden="1">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1">
        <f t="shared" si="34"/>
        <v>41890.167453703703</v>
      </c>
      <c r="T354" s="11">
        <f t="shared" si="35"/>
        <v>41920.167453703703</v>
      </c>
      <c r="U3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54" t="str">
        <f>_xlfn.CONCAT(Table1[[#This Row],[state]],Table1[[#This Row],[Goal Range]])</f>
        <v>successful14999</v>
      </c>
    </row>
    <row r="355" spans="1:22" ht="43.2" hidden="1">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1">
        <f t="shared" si="34"/>
        <v>42297.791886574079</v>
      </c>
      <c r="T355" s="11">
        <f t="shared" si="35"/>
        <v>42327.833553240736</v>
      </c>
      <c r="U3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55" t="str">
        <f>_xlfn.CONCAT(Table1[[#This Row],[state]],Table1[[#This Row],[Goal Range]])</f>
        <v>successful50000</v>
      </c>
    </row>
    <row r="356" spans="1:22" ht="43.2" hidden="1">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1">
        <f t="shared" si="34"/>
        <v>42438.827789351853</v>
      </c>
      <c r="T356" s="11">
        <f t="shared" si="35"/>
        <v>42468.786122685182</v>
      </c>
      <c r="U3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6" t="str">
        <f>_xlfn.CONCAT(Table1[[#This Row],[state]],Table1[[#This Row],[Goal Range]])</f>
        <v>successful4999</v>
      </c>
    </row>
    <row r="357" spans="1:22" ht="43.2" hidden="1">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1">
        <f t="shared" si="34"/>
        <v>41943.293912037036</v>
      </c>
      <c r="T357" s="11">
        <f t="shared" si="35"/>
        <v>41974.3355787037</v>
      </c>
      <c r="U3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357" t="str">
        <f>_xlfn.CONCAT(Table1[[#This Row],[state]],Table1[[#This Row],[Goal Range]])</f>
        <v>successful39999</v>
      </c>
    </row>
    <row r="358" spans="1:22" ht="43.2" hidden="1">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1">
        <f t="shared" si="34"/>
        <v>42415.803159722222</v>
      </c>
      <c r="T358" s="11">
        <f t="shared" si="35"/>
        <v>42445.761493055557</v>
      </c>
      <c r="U3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58" t="str">
        <f>_xlfn.CONCAT(Table1[[#This Row],[state]],Table1[[#This Row],[Goal Range]])</f>
        <v>successful9999</v>
      </c>
    </row>
    <row r="359" spans="1:22" ht="43.2" hidden="1">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1">
        <f t="shared" si="34"/>
        <v>42078.222187499996</v>
      </c>
      <c r="T359" s="11">
        <f t="shared" si="35"/>
        <v>42118.222187499996</v>
      </c>
      <c r="U3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59" t="str">
        <f>_xlfn.CONCAT(Table1[[#This Row],[state]],Table1[[#This Row],[Goal Range]])</f>
        <v>successful19999</v>
      </c>
    </row>
    <row r="360" spans="1:22" ht="43.2" hidden="1">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1">
        <f t="shared" si="34"/>
        <v>42507.860196759255</v>
      </c>
      <c r="T360" s="11">
        <f t="shared" si="35"/>
        <v>42536.625</v>
      </c>
      <c r="U3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360" t="str">
        <f>_xlfn.CONCAT(Table1[[#This Row],[state]],Table1[[#This Row],[Goal Range]])</f>
        <v>successful0</v>
      </c>
    </row>
    <row r="361" spans="1:22" ht="43.2" hidden="1">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1">
        <f t="shared" si="34"/>
        <v>41935.070486111108</v>
      </c>
      <c r="T361" s="11">
        <f t="shared" si="35"/>
        <v>41957.216666666667</v>
      </c>
      <c r="U3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61" t="str">
        <f>_xlfn.CONCAT(Table1[[#This Row],[state]],Table1[[#This Row],[Goal Range]])</f>
        <v>successful24999</v>
      </c>
    </row>
    <row r="362" spans="1:22" ht="43.2" hidden="1">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1">
        <f t="shared" si="34"/>
        <v>42163.897916666669</v>
      </c>
      <c r="T362" s="11">
        <f t="shared" si="35"/>
        <v>42208.132638888885</v>
      </c>
      <c r="U3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62" t="str">
        <f>_xlfn.CONCAT(Table1[[#This Row],[state]],Table1[[#This Row],[Goal Range]])</f>
        <v>successful14999</v>
      </c>
    </row>
    <row r="363" spans="1:22" ht="43.2" hidden="1">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1">
        <f t="shared" si="34"/>
        <v>41936.001226851848</v>
      </c>
      <c r="T363" s="11">
        <f t="shared" si="35"/>
        <v>41966.042893518519</v>
      </c>
      <c r="U3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363" t="str">
        <f>_xlfn.CONCAT(Table1[[#This Row],[state]],Table1[[#This Row],[Goal Range]])</f>
        <v>successful39999</v>
      </c>
    </row>
    <row r="364" spans="1:22" ht="57.6" hidden="1">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1">
        <f t="shared" si="34"/>
        <v>41837.210543981484</v>
      </c>
      <c r="T364" s="11">
        <f t="shared" si="35"/>
        <v>41859</v>
      </c>
      <c r="U3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64" t="str">
        <f>_xlfn.CONCAT(Table1[[#This Row],[state]],Table1[[#This Row],[Goal Range]])</f>
        <v>successful9999</v>
      </c>
    </row>
    <row r="365" spans="1:22" ht="57.6" hidden="1">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1">
        <f t="shared" si="34"/>
        <v>40255.744629629626</v>
      </c>
      <c r="T365" s="11">
        <f t="shared" si="35"/>
        <v>40300.806944444441</v>
      </c>
      <c r="U3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65" t="str">
        <f>_xlfn.CONCAT(Table1[[#This Row],[state]],Table1[[#This Row],[Goal Range]])</f>
        <v>successful9999</v>
      </c>
    </row>
    <row r="366" spans="1:22" ht="43.2" hidden="1">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1">
        <f t="shared" si="34"/>
        <v>41780.859629629631</v>
      </c>
      <c r="T366" s="11">
        <f t="shared" si="35"/>
        <v>41811.165972222225</v>
      </c>
      <c r="U3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66" t="str">
        <f>_xlfn.CONCAT(Table1[[#This Row],[state]],Table1[[#This Row],[Goal Range]])</f>
        <v>successful9999</v>
      </c>
    </row>
    <row r="367" spans="1:22" ht="43.2" hidden="1">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1">
        <f t="shared" si="34"/>
        <v>41668.606469907405</v>
      </c>
      <c r="T367" s="11">
        <f t="shared" si="35"/>
        <v>41698.606469907405</v>
      </c>
      <c r="U3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67" t="str">
        <f>_xlfn.CONCAT(Table1[[#This Row],[state]],Table1[[#This Row],[Goal Range]])</f>
        <v>successful19999</v>
      </c>
    </row>
    <row r="368" spans="1:22" ht="43.2" hidden="1">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1">
        <f t="shared" si="34"/>
        <v>41019.793032407404</v>
      </c>
      <c r="T368" s="11">
        <f t="shared" si="35"/>
        <v>41049.793032407404</v>
      </c>
      <c r="U3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368" t="str">
        <f>_xlfn.CONCAT(Table1[[#This Row],[state]],Table1[[#This Row],[Goal Range]])</f>
        <v>successful39999</v>
      </c>
    </row>
    <row r="369" spans="1:22" ht="43.2" hidden="1">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1">
        <f t="shared" si="34"/>
        <v>41355.577291666668</v>
      </c>
      <c r="T369" s="11">
        <f t="shared" si="35"/>
        <v>41395.207638888889</v>
      </c>
      <c r="U3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69" t="str">
        <f>_xlfn.CONCAT(Table1[[#This Row],[state]],Table1[[#This Row],[Goal Range]])</f>
        <v>successful14999</v>
      </c>
    </row>
    <row r="370" spans="1:22" ht="43.2" hidden="1">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1">
        <f t="shared" si="34"/>
        <v>42043.605578703704</v>
      </c>
      <c r="T370" s="11">
        <f t="shared" si="35"/>
        <v>42078.563912037032</v>
      </c>
      <c r="U3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70" t="str">
        <f>_xlfn.CONCAT(Table1[[#This Row],[state]],Table1[[#This Row],[Goal Range]])</f>
        <v>successful14999</v>
      </c>
    </row>
    <row r="371" spans="1:22" ht="43.2" hidden="1">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1">
        <f t="shared" si="34"/>
        <v>40893.551724537036</v>
      </c>
      <c r="T371" s="11">
        <f t="shared" si="35"/>
        <v>40923.551724537036</v>
      </c>
      <c r="U3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1" t="str">
        <f>_xlfn.CONCAT(Table1[[#This Row],[state]],Table1[[#This Row],[Goal Range]])</f>
        <v>successful9999</v>
      </c>
    </row>
    <row r="372" spans="1:22" ht="43.2" hidden="1">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1">
        <f t="shared" si="34"/>
        <v>42711.795138888891</v>
      </c>
      <c r="T372" s="11">
        <f t="shared" si="35"/>
        <v>42741.795138888891</v>
      </c>
      <c r="U3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72" t="str">
        <f>_xlfn.CONCAT(Table1[[#This Row],[state]],Table1[[#This Row],[Goal Range]])</f>
        <v>successful29999</v>
      </c>
    </row>
    <row r="373" spans="1:22" ht="43.2" hidden="1">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1">
        <f t="shared" si="34"/>
        <v>41261.767812500002</v>
      </c>
      <c r="T373" s="11">
        <f t="shared" si="35"/>
        <v>41306.767812500002</v>
      </c>
      <c r="U3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73" t="str">
        <f>_xlfn.CONCAT(Table1[[#This Row],[state]],Table1[[#This Row],[Goal Range]])</f>
        <v>successful50000</v>
      </c>
    </row>
    <row r="374" spans="1:22" ht="28.8" hidden="1">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1">
        <f t="shared" si="34"/>
        <v>42425.576898148152</v>
      </c>
      <c r="T374" s="11">
        <f t="shared" si="35"/>
        <v>42465.666666666672</v>
      </c>
      <c r="U3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4" t="str">
        <f>_xlfn.CONCAT(Table1[[#This Row],[state]],Table1[[#This Row],[Goal Range]])</f>
        <v>successful1000</v>
      </c>
    </row>
    <row r="375" spans="1:22" ht="43.2" hidden="1">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1">
        <f t="shared" si="34"/>
        <v>41078.91201388889</v>
      </c>
      <c r="T375" s="11">
        <f t="shared" si="35"/>
        <v>41108.91201388889</v>
      </c>
      <c r="U3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5" t="str">
        <f>_xlfn.CONCAT(Table1[[#This Row],[state]],Table1[[#This Row],[Goal Range]])</f>
        <v>successful9999</v>
      </c>
    </row>
    <row r="376" spans="1:22" ht="43.2" hidden="1">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1">
        <f t="shared" si="34"/>
        <v>40757.889247685183</v>
      </c>
      <c r="T376" s="11">
        <f t="shared" si="35"/>
        <v>40802.889247685183</v>
      </c>
      <c r="U3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6" t="str">
        <f>_xlfn.CONCAT(Table1[[#This Row],[state]],Table1[[#This Row],[Goal Range]])</f>
        <v>successful9999</v>
      </c>
    </row>
    <row r="377" spans="1:22" ht="43.2" hidden="1">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1">
        <f t="shared" si="34"/>
        <v>41657.985081018516</v>
      </c>
      <c r="T377" s="11">
        <f t="shared" si="35"/>
        <v>41699.720833333333</v>
      </c>
      <c r="U3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7" t="str">
        <f>_xlfn.CONCAT(Table1[[#This Row],[state]],Table1[[#This Row],[Goal Range]])</f>
        <v>successful1000</v>
      </c>
    </row>
    <row r="378" spans="1:22" ht="43.2" hidden="1">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1">
        <f t="shared" si="34"/>
        <v>42576.452731481477</v>
      </c>
      <c r="T378" s="11">
        <f t="shared" si="35"/>
        <v>42607.452731481477</v>
      </c>
      <c r="U3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8" t="str">
        <f>_xlfn.CONCAT(Table1[[#This Row],[state]],Table1[[#This Row],[Goal Range]])</f>
        <v>successful4999</v>
      </c>
    </row>
    <row r="379" spans="1:22" ht="43.2" hidden="1">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1">
        <f t="shared" si="34"/>
        <v>42292.250787037032</v>
      </c>
      <c r="T379" s="11">
        <f t="shared" si="35"/>
        <v>42322.292361111111</v>
      </c>
      <c r="U3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79" t="str">
        <f>_xlfn.CONCAT(Table1[[#This Row],[state]],Table1[[#This Row],[Goal Range]])</f>
        <v>successful14999</v>
      </c>
    </row>
    <row r="380" spans="1:22" ht="57.6" hidden="1">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1">
        <f t="shared" si="34"/>
        <v>42370.571851851855</v>
      </c>
      <c r="T380" s="11">
        <f t="shared" si="35"/>
        <v>42394.994444444441</v>
      </c>
      <c r="U3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0" t="str">
        <f>_xlfn.CONCAT(Table1[[#This Row],[state]],Table1[[#This Row],[Goal Range]])</f>
        <v>successful4999</v>
      </c>
    </row>
    <row r="381" spans="1:22" ht="43.2" hidden="1">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1">
        <f t="shared" si="34"/>
        <v>40987.688333333332</v>
      </c>
      <c r="T381" s="11">
        <f t="shared" si="35"/>
        <v>41032.688333333332</v>
      </c>
      <c r="U3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81" t="str">
        <f>_xlfn.CONCAT(Table1[[#This Row],[state]],Table1[[#This Row],[Goal Range]])</f>
        <v>successful19999</v>
      </c>
    </row>
    <row r="382" spans="1:22" ht="57.6" hidden="1">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1">
        <f t="shared" si="34"/>
        <v>42367.719814814816</v>
      </c>
      <c r="T382" s="11">
        <f t="shared" si="35"/>
        <v>42392.719814814816</v>
      </c>
      <c r="U3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2" t="str">
        <f>_xlfn.CONCAT(Table1[[#This Row],[state]],Table1[[#This Row],[Goal Range]])</f>
        <v>successful4999</v>
      </c>
    </row>
    <row r="383" spans="1:22" ht="43.2" hidden="1">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1">
        <f t="shared" si="34"/>
        <v>41085.698113425926</v>
      </c>
      <c r="T383" s="11">
        <f t="shared" si="35"/>
        <v>41120.208333333336</v>
      </c>
      <c r="U3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83" t="str">
        <f>_xlfn.CONCAT(Table1[[#This Row],[state]],Table1[[#This Row],[Goal Range]])</f>
        <v>successful29999</v>
      </c>
    </row>
    <row r="384" spans="1:22" ht="57.6" hidden="1">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1">
        <f t="shared" si="34"/>
        <v>41144.709490740745</v>
      </c>
      <c r="T384" s="11">
        <f t="shared" si="35"/>
        <v>41158.709490740745</v>
      </c>
      <c r="U3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4" t="str">
        <f>_xlfn.CONCAT(Table1[[#This Row],[state]],Table1[[#This Row],[Goal Range]])</f>
        <v>successful1000</v>
      </c>
    </row>
    <row r="385" spans="1:22" ht="43.2" hidden="1">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1">
        <f t="shared" si="34"/>
        <v>41755.117581018516</v>
      </c>
      <c r="T385" s="11">
        <f t="shared" si="35"/>
        <v>41778.117581018516</v>
      </c>
      <c r="U3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5" t="str">
        <f>_xlfn.CONCAT(Table1[[#This Row],[state]],Table1[[#This Row],[Goal Range]])</f>
        <v>successful1000</v>
      </c>
    </row>
    <row r="386" spans="1:22" ht="43.2" hidden="1">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ref="O386:O449" si="36">E386/D386</f>
        <v>1.1210500000000001</v>
      </c>
      <c r="P386" s="6">
        <f t="shared" si="31"/>
        <v>58.540469973890339</v>
      </c>
      <c r="Q386" t="str">
        <f t="shared" si="32"/>
        <v>film &amp; video</v>
      </c>
      <c r="R386" t="str">
        <f t="shared" si="33"/>
        <v>documentary</v>
      </c>
      <c r="S386" s="11">
        <f t="shared" si="34"/>
        <v>41980.781793981485</v>
      </c>
      <c r="T386" s="11">
        <f t="shared" si="35"/>
        <v>42010.781793981485</v>
      </c>
      <c r="U3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86" t="str">
        <f>_xlfn.CONCAT(Table1[[#This Row],[state]],Table1[[#This Row],[Goal Range]])</f>
        <v>successful24999</v>
      </c>
    </row>
    <row r="387" spans="1:22" ht="43.2" hidden="1">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36"/>
        <v>1.05982</v>
      </c>
      <c r="P387" s="6">
        <f t="shared" ref="P387:P450" si="37">E387/L387</f>
        <v>111.79535864978902</v>
      </c>
      <c r="Q387" t="str">
        <f t="shared" ref="Q387:Q450" si="38">LEFT(N387,FIND("/",N387)-1)</f>
        <v>film &amp; video</v>
      </c>
      <c r="R387" t="str">
        <f t="shared" ref="R387:R450" si="39">RIGHT(N387,LEN(N387)-FIND("/",N387))</f>
        <v>documentary</v>
      </c>
      <c r="S387" s="11">
        <f t="shared" ref="S387:S450" si="40">(((J387/60)/60)/24)+DATE(1970,1,1)</f>
        <v>41934.584502314814</v>
      </c>
      <c r="T387" s="11">
        <f t="shared" ref="T387:T450" si="41">(((I387/60)/60)/24)+DATE(1970,1,1)</f>
        <v>41964.626168981486</v>
      </c>
      <c r="U3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87" t="str">
        <f>_xlfn.CONCAT(Table1[[#This Row],[state]],Table1[[#This Row],[Goal Range]])</f>
        <v>successful29999</v>
      </c>
    </row>
    <row r="388" spans="1:22" ht="43.2" hidden="1">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1">
        <f t="shared" si="40"/>
        <v>42211.951284722221</v>
      </c>
      <c r="T388" s="11">
        <f t="shared" si="41"/>
        <v>42226.951284722221</v>
      </c>
      <c r="U3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8" t="str">
        <f>_xlfn.CONCAT(Table1[[#This Row],[state]],Table1[[#This Row],[Goal Range]])</f>
        <v>successful1000</v>
      </c>
    </row>
    <row r="389" spans="1:22" ht="57.6" hidden="1">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1">
        <f t="shared" si="40"/>
        <v>42200.67659722222</v>
      </c>
      <c r="T389" s="11">
        <f t="shared" si="41"/>
        <v>42231.25</v>
      </c>
      <c r="U3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389" t="str">
        <f>_xlfn.CONCAT(Table1[[#This Row],[state]],Table1[[#This Row],[Goal Range]])</f>
        <v>successful39999</v>
      </c>
    </row>
    <row r="390" spans="1:22" ht="43.2" hidden="1">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1">
        <f t="shared" si="40"/>
        <v>42549.076157407413</v>
      </c>
      <c r="T390" s="11">
        <f t="shared" si="41"/>
        <v>42579.076157407413</v>
      </c>
      <c r="U3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0" t="str">
        <f>_xlfn.CONCAT(Table1[[#This Row],[state]],Table1[[#This Row],[Goal Range]])</f>
        <v>successful9999</v>
      </c>
    </row>
    <row r="391" spans="1:22" ht="57.6" hidden="1">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1">
        <f t="shared" si="40"/>
        <v>41674.063078703701</v>
      </c>
      <c r="T391" s="11">
        <f t="shared" si="41"/>
        <v>41705.957638888889</v>
      </c>
      <c r="U3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91" t="str">
        <f>_xlfn.CONCAT(Table1[[#This Row],[state]],Table1[[#This Row],[Goal Range]])</f>
        <v>successful50000</v>
      </c>
    </row>
    <row r="392" spans="1:22" ht="43.2" hidden="1">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1">
        <f t="shared" si="40"/>
        <v>42112.036712962959</v>
      </c>
      <c r="T392" s="11">
        <f t="shared" si="41"/>
        <v>42132.036712962959</v>
      </c>
      <c r="U3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2" t="str">
        <f>_xlfn.CONCAT(Table1[[#This Row],[state]],Table1[[#This Row],[Goal Range]])</f>
        <v>successful4999</v>
      </c>
    </row>
    <row r="393" spans="1:22" ht="43.2" hidden="1">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1">
        <f t="shared" si="40"/>
        <v>40865.042256944449</v>
      </c>
      <c r="T393" s="11">
        <f t="shared" si="41"/>
        <v>40895.040972222225</v>
      </c>
      <c r="U3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93" t="str">
        <f>_xlfn.CONCAT(Table1[[#This Row],[state]],Table1[[#This Row],[Goal Range]])</f>
        <v>successful24999</v>
      </c>
    </row>
    <row r="394" spans="1:22" ht="43.2" hidden="1">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1">
        <f t="shared" si="40"/>
        <v>40763.717256944445</v>
      </c>
      <c r="T394" s="11">
        <f t="shared" si="41"/>
        <v>40794.125</v>
      </c>
      <c r="U3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94" t="str">
        <f>_xlfn.CONCAT(Table1[[#This Row],[state]],Table1[[#This Row],[Goal Range]])</f>
        <v>successful19999</v>
      </c>
    </row>
    <row r="395" spans="1:22" ht="43.2" hidden="1">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1">
        <f t="shared" si="40"/>
        <v>41526.708935185183</v>
      </c>
      <c r="T395" s="11">
        <f t="shared" si="41"/>
        <v>41557.708935185183</v>
      </c>
      <c r="U3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395" t="str">
        <f>_xlfn.CONCAT(Table1[[#This Row],[state]],Table1[[#This Row],[Goal Range]])</f>
        <v>successful0</v>
      </c>
    </row>
    <row r="396" spans="1:22" ht="43.2" hidden="1">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1">
        <f t="shared" si="40"/>
        <v>42417.818078703705</v>
      </c>
      <c r="T396" s="11">
        <f t="shared" si="41"/>
        <v>42477.776412037041</v>
      </c>
      <c r="U3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6" t="str">
        <f>_xlfn.CONCAT(Table1[[#This Row],[state]],Table1[[#This Row],[Goal Range]])</f>
        <v>successful4999</v>
      </c>
    </row>
    <row r="397" spans="1:22" ht="43.2" hidden="1">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1">
        <f t="shared" si="40"/>
        <v>40990.909259259257</v>
      </c>
      <c r="T397" s="11">
        <f t="shared" si="41"/>
        <v>41026.897222222222</v>
      </c>
      <c r="U3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97" t="str">
        <f>_xlfn.CONCAT(Table1[[#This Row],[state]],Table1[[#This Row],[Goal Range]])</f>
        <v>successful14999</v>
      </c>
    </row>
    <row r="398" spans="1:22" ht="43.2" hidden="1">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1">
        <f t="shared" si="40"/>
        <v>41082.564884259256</v>
      </c>
      <c r="T398" s="11">
        <f t="shared" si="41"/>
        <v>41097.564884259256</v>
      </c>
      <c r="U3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98" t="str">
        <f>_xlfn.CONCAT(Table1[[#This Row],[state]],Table1[[#This Row],[Goal Range]])</f>
        <v>successful19999</v>
      </c>
    </row>
    <row r="399" spans="1:22" ht="57.6" hidden="1">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1">
        <f t="shared" si="40"/>
        <v>40379.776435185187</v>
      </c>
      <c r="T399" s="11">
        <f t="shared" si="41"/>
        <v>40422.155555555553</v>
      </c>
      <c r="U3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99" t="str">
        <f>_xlfn.CONCAT(Table1[[#This Row],[state]],Table1[[#This Row],[Goal Range]])</f>
        <v>successful14999</v>
      </c>
    </row>
    <row r="400" spans="1:22" ht="43.2" hidden="1">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1">
        <f t="shared" si="40"/>
        <v>42078.793124999997</v>
      </c>
      <c r="T400" s="11">
        <f t="shared" si="41"/>
        <v>42123.793124999997</v>
      </c>
      <c r="U4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0" t="str">
        <f>_xlfn.CONCAT(Table1[[#This Row],[state]],Table1[[#This Row],[Goal Range]])</f>
        <v>successful9999</v>
      </c>
    </row>
    <row r="401" spans="1:22" ht="43.2" hidden="1">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1">
        <f t="shared" si="40"/>
        <v>42687.875775462962</v>
      </c>
      <c r="T401" s="11">
        <f t="shared" si="41"/>
        <v>42718.5</v>
      </c>
      <c r="U4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401" t="str">
        <f>_xlfn.CONCAT(Table1[[#This Row],[state]],Table1[[#This Row],[Goal Range]])</f>
        <v>successful24999</v>
      </c>
    </row>
    <row r="402" spans="1:22" ht="43.2" hidden="1">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1">
        <f t="shared" si="40"/>
        <v>41745.635960648149</v>
      </c>
      <c r="T402" s="11">
        <f t="shared" si="41"/>
        <v>41776.145833333336</v>
      </c>
      <c r="U4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02" t="str">
        <f>_xlfn.CONCAT(Table1[[#This Row],[state]],Table1[[#This Row],[Goal Range]])</f>
        <v>successful14999</v>
      </c>
    </row>
    <row r="403" spans="1:22" ht="43.2" hidden="1">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1">
        <f t="shared" si="40"/>
        <v>40732.842245370368</v>
      </c>
      <c r="T403" s="11">
        <f t="shared" si="41"/>
        <v>40762.842245370368</v>
      </c>
      <c r="U4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403" t="str">
        <f>_xlfn.CONCAT(Table1[[#This Row],[state]],Table1[[#This Row],[Goal Range]])</f>
        <v>successful0</v>
      </c>
    </row>
    <row r="404" spans="1:22" ht="43.2" hidden="1">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1">
        <f t="shared" si="40"/>
        <v>42292.539548611108</v>
      </c>
      <c r="T404" s="11">
        <f t="shared" si="41"/>
        <v>42313.58121527778</v>
      </c>
      <c r="U4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4" t="str">
        <f>_xlfn.CONCAT(Table1[[#This Row],[state]],Table1[[#This Row],[Goal Range]])</f>
        <v>successful4999</v>
      </c>
    </row>
    <row r="405" spans="1:22" ht="43.2" hidden="1">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1">
        <f t="shared" si="40"/>
        <v>40718.310659722221</v>
      </c>
      <c r="T405" s="11">
        <f t="shared" si="41"/>
        <v>40765.297222222223</v>
      </c>
      <c r="U4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5" t="str">
        <f>_xlfn.CONCAT(Table1[[#This Row],[state]],Table1[[#This Row],[Goal Range]])</f>
        <v>successful9999</v>
      </c>
    </row>
    <row r="406" spans="1:22" ht="43.2" hidden="1">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1">
        <f t="shared" si="40"/>
        <v>41646.628032407411</v>
      </c>
      <c r="T406" s="11">
        <f t="shared" si="41"/>
        <v>41675.961111111108</v>
      </c>
      <c r="U4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406" t="str">
        <f>_xlfn.CONCAT(Table1[[#This Row],[state]],Table1[[#This Row],[Goal Range]])</f>
        <v>successful39999</v>
      </c>
    </row>
    <row r="407" spans="1:22" ht="28.8" hidden="1">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1">
        <f t="shared" si="40"/>
        <v>41674.08494212963</v>
      </c>
      <c r="T407" s="11">
        <f t="shared" si="41"/>
        <v>41704.08494212963</v>
      </c>
      <c r="U4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7" t="str">
        <f>_xlfn.CONCAT(Table1[[#This Row],[state]],Table1[[#This Row],[Goal Range]])</f>
        <v>successful4999</v>
      </c>
    </row>
    <row r="408" spans="1:22" ht="43.2" hidden="1">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1">
        <f t="shared" si="40"/>
        <v>40638.162465277775</v>
      </c>
      <c r="T408" s="11">
        <f t="shared" si="41"/>
        <v>40672.249305555553</v>
      </c>
      <c r="U4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8" t="str">
        <f>_xlfn.CONCAT(Table1[[#This Row],[state]],Table1[[#This Row],[Goal Range]])</f>
        <v>successful4999</v>
      </c>
    </row>
    <row r="409" spans="1:22" ht="43.2" hidden="1">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1">
        <f t="shared" si="40"/>
        <v>40806.870949074073</v>
      </c>
      <c r="T409" s="11">
        <f t="shared" si="41"/>
        <v>40866.912615740745</v>
      </c>
      <c r="U4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9" t="str">
        <f>_xlfn.CONCAT(Table1[[#This Row],[state]],Table1[[#This Row],[Goal Range]])</f>
        <v>successful4999</v>
      </c>
    </row>
    <row r="410" spans="1:22" ht="43.2" hidden="1">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1">
        <f t="shared" si="40"/>
        <v>41543.735995370371</v>
      </c>
      <c r="T410" s="11">
        <f t="shared" si="41"/>
        <v>41583.777662037035</v>
      </c>
      <c r="U4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10" t="str">
        <f>_xlfn.CONCAT(Table1[[#This Row],[state]],Table1[[#This Row],[Goal Range]])</f>
        <v>successful9999</v>
      </c>
    </row>
    <row r="411" spans="1:22" ht="43.2" hidden="1">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1">
        <f t="shared" si="40"/>
        <v>42543.862777777773</v>
      </c>
      <c r="T411" s="11">
        <f t="shared" si="41"/>
        <v>42573.862777777773</v>
      </c>
      <c r="U4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11" t="str">
        <f>_xlfn.CONCAT(Table1[[#This Row],[state]],Table1[[#This Row],[Goal Range]])</f>
        <v>successful1000</v>
      </c>
    </row>
    <row r="412" spans="1:22" ht="43.2" hidden="1">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1">
        <f t="shared" si="40"/>
        <v>42113.981446759266</v>
      </c>
      <c r="T412" s="11">
        <f t="shared" si="41"/>
        <v>42173.981446759266</v>
      </c>
      <c r="U4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12" t="str">
        <f>_xlfn.CONCAT(Table1[[#This Row],[state]],Table1[[#This Row],[Goal Range]])</f>
        <v>successful4999</v>
      </c>
    </row>
    <row r="413" spans="1:22" ht="43.2" hidden="1">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1">
        <f t="shared" si="40"/>
        <v>41598.17597222222</v>
      </c>
      <c r="T413" s="11">
        <f t="shared" si="41"/>
        <v>41630.208333333336</v>
      </c>
      <c r="U4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413" t="str">
        <f>_xlfn.CONCAT(Table1[[#This Row],[state]],Table1[[#This Row],[Goal Range]])</f>
        <v>successful34999</v>
      </c>
    </row>
    <row r="414" spans="1:22" ht="43.2" hidden="1">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1">
        <f t="shared" si="40"/>
        <v>41099.742800925924</v>
      </c>
      <c r="T414" s="11">
        <f t="shared" si="41"/>
        <v>41115.742800925924</v>
      </c>
      <c r="U4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14" t="str">
        <f>_xlfn.CONCAT(Table1[[#This Row],[state]],Table1[[#This Row],[Goal Range]])</f>
        <v>successful4999</v>
      </c>
    </row>
    <row r="415" spans="1:22" ht="43.2" hidden="1">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1">
        <f t="shared" si="40"/>
        <v>41079.877442129626</v>
      </c>
      <c r="T415" s="11">
        <f t="shared" si="41"/>
        <v>41109.877442129626</v>
      </c>
      <c r="U4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15" t="str">
        <f>_xlfn.CONCAT(Table1[[#This Row],[state]],Table1[[#This Row],[Goal Range]])</f>
        <v>successful14999</v>
      </c>
    </row>
    <row r="416" spans="1:22" ht="43.2" hidden="1">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1">
        <f t="shared" si="40"/>
        <v>41529.063252314816</v>
      </c>
      <c r="T416" s="11">
        <f t="shared" si="41"/>
        <v>41559.063252314816</v>
      </c>
      <c r="U4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416" t="str">
        <f>_xlfn.CONCAT(Table1[[#This Row],[state]],Table1[[#This Row],[Goal Range]])</f>
        <v>successful19999</v>
      </c>
    </row>
    <row r="417" spans="1:22" ht="57.6" hidden="1">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1">
        <f t="shared" si="40"/>
        <v>41904.851875</v>
      </c>
      <c r="T417" s="11">
        <f t="shared" si="41"/>
        <v>41929.5</v>
      </c>
      <c r="U4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17" t="str">
        <f>_xlfn.CONCAT(Table1[[#This Row],[state]],Table1[[#This Row],[Goal Range]])</f>
        <v>successful4999</v>
      </c>
    </row>
    <row r="418" spans="1:22" ht="43.2" hidden="1">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1">
        <f t="shared" si="40"/>
        <v>41648.396192129629</v>
      </c>
      <c r="T418" s="11">
        <f t="shared" si="41"/>
        <v>41678.396192129629</v>
      </c>
      <c r="U4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18" t="str">
        <f>_xlfn.CONCAT(Table1[[#This Row],[state]],Table1[[#This Row],[Goal Range]])</f>
        <v>successful4999</v>
      </c>
    </row>
    <row r="419" spans="1:22" ht="43.2" hidden="1">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1">
        <f t="shared" si="40"/>
        <v>41360.970601851855</v>
      </c>
      <c r="T419" s="11">
        <f t="shared" si="41"/>
        <v>41372.189583333333</v>
      </c>
      <c r="U4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19" t="str">
        <f>_xlfn.CONCAT(Table1[[#This Row],[state]],Table1[[#This Row],[Goal Range]])</f>
        <v>successful14999</v>
      </c>
    </row>
    <row r="420" spans="1:22" ht="43.2" hidden="1">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1">
        <f t="shared" si="40"/>
        <v>42178.282372685186</v>
      </c>
      <c r="T420" s="11">
        <f t="shared" si="41"/>
        <v>42208.282372685186</v>
      </c>
      <c r="U4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420" t="str">
        <f>_xlfn.CONCAT(Table1[[#This Row],[state]],Table1[[#This Row],[Goal Range]])</f>
        <v>successful24999</v>
      </c>
    </row>
    <row r="421" spans="1:22" ht="43.2" hidden="1">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1">
        <f t="shared" si="40"/>
        <v>41394.842442129629</v>
      </c>
      <c r="T421" s="11">
        <f t="shared" si="41"/>
        <v>41454.842442129629</v>
      </c>
      <c r="U4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21" t="str">
        <f>_xlfn.CONCAT(Table1[[#This Row],[state]],Table1[[#This Row],[Goal Range]])</f>
        <v>successful9999</v>
      </c>
    </row>
    <row r="422" spans="1:22" ht="43.2" hidden="1">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1">
        <f t="shared" si="40"/>
        <v>41682.23646990741</v>
      </c>
      <c r="T422" s="11">
        <f t="shared" si="41"/>
        <v>41712.194803240738</v>
      </c>
      <c r="U4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22" t="str">
        <f>_xlfn.CONCAT(Table1[[#This Row],[state]],Table1[[#This Row],[Goal Range]])</f>
        <v>failed4999</v>
      </c>
    </row>
    <row r="423" spans="1:22" ht="43.2" hidden="1">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1">
        <f t="shared" si="40"/>
        <v>42177.491388888884</v>
      </c>
      <c r="T423" s="11">
        <f t="shared" si="41"/>
        <v>42237.491388888884</v>
      </c>
      <c r="U4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423" t="str">
        <f>_xlfn.CONCAT(Table1[[#This Row],[state]],Table1[[#This Row],[Goal Range]])</f>
        <v>failed19999</v>
      </c>
    </row>
    <row r="424" spans="1:22" ht="43.2" hidden="1">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1">
        <f t="shared" si="40"/>
        <v>41863.260381944441</v>
      </c>
      <c r="T424" s="11">
        <f t="shared" si="41"/>
        <v>41893.260381944441</v>
      </c>
      <c r="U4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424" t="str">
        <f>_xlfn.CONCAT(Table1[[#This Row],[state]],Table1[[#This Row],[Goal Range]])</f>
        <v>failed44999</v>
      </c>
    </row>
    <row r="425" spans="1:22" ht="43.2" hidden="1">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1">
        <f t="shared" si="40"/>
        <v>41400.92627314815</v>
      </c>
      <c r="T425" s="11">
        <f t="shared" si="41"/>
        <v>41430.92627314815</v>
      </c>
      <c r="U4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425" t="str">
        <f>_xlfn.CONCAT(Table1[[#This Row],[state]],Table1[[#This Row],[Goal Range]])</f>
        <v>failed24999</v>
      </c>
    </row>
    <row r="426" spans="1:22" ht="43.2" hidden="1">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1">
        <f t="shared" si="40"/>
        <v>40934.376145833332</v>
      </c>
      <c r="T426" s="11">
        <f t="shared" si="41"/>
        <v>40994.334479166668</v>
      </c>
      <c r="U4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26" t="str">
        <f>_xlfn.CONCAT(Table1[[#This Row],[state]],Table1[[#This Row],[Goal Range]])</f>
        <v>failed4999</v>
      </c>
    </row>
    <row r="427" spans="1:22" ht="43.2" hidden="1">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1">
        <f t="shared" si="40"/>
        <v>42275.861157407402</v>
      </c>
      <c r="T427" s="11">
        <f t="shared" si="41"/>
        <v>42335.902824074074</v>
      </c>
      <c r="U4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427" t="str">
        <f>_xlfn.CONCAT(Table1[[#This Row],[state]],Table1[[#This Row],[Goal Range]])</f>
        <v>failed0</v>
      </c>
    </row>
    <row r="428" spans="1:22" ht="43.2" hidden="1">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1">
        <f t="shared" si="40"/>
        <v>42400.711967592593</v>
      </c>
      <c r="T428" s="11">
        <f t="shared" si="41"/>
        <v>42430.711967592593</v>
      </c>
      <c r="U4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28" t="str">
        <f>_xlfn.CONCAT(Table1[[#This Row],[state]],Table1[[#This Row],[Goal Range]])</f>
        <v>failed14999</v>
      </c>
    </row>
    <row r="429" spans="1:22" ht="57.6" hidden="1">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e">
        <f t="shared" si="37"/>
        <v>#DIV/0!</v>
      </c>
      <c r="Q429" t="str">
        <f t="shared" si="38"/>
        <v>film &amp; video</v>
      </c>
      <c r="R429" t="str">
        <f t="shared" si="39"/>
        <v>animation</v>
      </c>
      <c r="S429" s="11">
        <f t="shared" si="40"/>
        <v>42285.909027777772</v>
      </c>
      <c r="T429" s="11">
        <f t="shared" si="41"/>
        <v>42299.790972222225</v>
      </c>
      <c r="U4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29" t="str">
        <f>_xlfn.CONCAT(Table1[[#This Row],[state]],Table1[[#This Row],[Goal Range]])</f>
        <v>failed9999</v>
      </c>
    </row>
    <row r="430" spans="1:22" ht="28.8" hidden="1">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1">
        <f t="shared" si="40"/>
        <v>41778.766724537039</v>
      </c>
      <c r="T430" s="11">
        <f t="shared" si="41"/>
        <v>41806.916666666664</v>
      </c>
      <c r="U4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30" t="str">
        <f>_xlfn.CONCAT(Table1[[#This Row],[state]],Table1[[#This Row],[Goal Range]])</f>
        <v>failed14999</v>
      </c>
    </row>
    <row r="431" spans="1:22" ht="57.6" hidden="1">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e">
        <f t="shared" si="37"/>
        <v>#DIV/0!</v>
      </c>
      <c r="Q431" t="str">
        <f t="shared" si="38"/>
        <v>film &amp; video</v>
      </c>
      <c r="R431" t="str">
        <f t="shared" si="39"/>
        <v>animation</v>
      </c>
      <c r="S431" s="11">
        <f t="shared" si="40"/>
        <v>40070.901412037041</v>
      </c>
      <c r="T431" s="11">
        <f t="shared" si="41"/>
        <v>40144.207638888889</v>
      </c>
      <c r="U4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31" t="str">
        <f>_xlfn.CONCAT(Table1[[#This Row],[state]],Table1[[#This Row],[Goal Range]])</f>
        <v>failed9999</v>
      </c>
    </row>
    <row r="432" spans="1:22" ht="43.2" hidden="1">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1">
        <f t="shared" si="40"/>
        <v>41513.107256944444</v>
      </c>
      <c r="T432" s="11">
        <f t="shared" si="41"/>
        <v>41528.107256944444</v>
      </c>
      <c r="U4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32" t="str">
        <f>_xlfn.CONCAT(Table1[[#This Row],[state]],Table1[[#This Row],[Goal Range]])</f>
        <v>failed4999</v>
      </c>
    </row>
    <row r="433" spans="1:22" ht="43.2" hidden="1">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1">
        <f t="shared" si="40"/>
        <v>42526.871331018512</v>
      </c>
      <c r="T433" s="11">
        <f t="shared" si="41"/>
        <v>42556.871331018512</v>
      </c>
      <c r="U4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33" t="str">
        <f>_xlfn.CONCAT(Table1[[#This Row],[state]],Table1[[#This Row],[Goal Range]])</f>
        <v>failed4999</v>
      </c>
    </row>
    <row r="434" spans="1:22" ht="57.6" hidden="1">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1">
        <f t="shared" si="40"/>
        <v>42238.726631944446</v>
      </c>
      <c r="T434" s="11">
        <f t="shared" si="41"/>
        <v>42298.726631944446</v>
      </c>
      <c r="U4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34" t="str">
        <f>_xlfn.CONCAT(Table1[[#This Row],[state]],Table1[[#This Row],[Goal Range]])</f>
        <v>failed9999</v>
      </c>
    </row>
    <row r="435" spans="1:22" ht="57.6" hidden="1">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e">
        <f t="shared" si="37"/>
        <v>#DIV/0!</v>
      </c>
      <c r="Q435" t="str">
        <f t="shared" si="38"/>
        <v>film &amp; video</v>
      </c>
      <c r="R435" t="str">
        <f t="shared" si="39"/>
        <v>animation</v>
      </c>
      <c r="S435" s="11">
        <f t="shared" si="40"/>
        <v>42228.629884259266</v>
      </c>
      <c r="T435" s="11">
        <f t="shared" si="41"/>
        <v>42288.629884259266</v>
      </c>
      <c r="U4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35" t="str">
        <f>_xlfn.CONCAT(Table1[[#This Row],[state]],Table1[[#This Row],[Goal Range]])</f>
        <v>failed4999</v>
      </c>
    </row>
    <row r="436" spans="1:22" ht="57.6" hidden="1">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1">
        <f t="shared" si="40"/>
        <v>41576.834513888891</v>
      </c>
      <c r="T436" s="11">
        <f t="shared" si="41"/>
        <v>41609.876180555555</v>
      </c>
      <c r="U4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36" t="str">
        <f>_xlfn.CONCAT(Table1[[#This Row],[state]],Table1[[#This Row],[Goal Range]])</f>
        <v>failed4999</v>
      </c>
    </row>
    <row r="437" spans="1:22" ht="57.6" hidden="1">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1">
        <f t="shared" si="40"/>
        <v>41500.747453703705</v>
      </c>
      <c r="T437" s="11">
        <f t="shared" si="41"/>
        <v>41530.747453703705</v>
      </c>
      <c r="U4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437" t="str">
        <f>_xlfn.CONCAT(Table1[[#This Row],[state]],Table1[[#This Row],[Goal Range]])</f>
        <v>failed50000</v>
      </c>
    </row>
    <row r="438" spans="1:22" ht="43.2" hidden="1">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e">
        <f t="shared" si="37"/>
        <v>#DIV/0!</v>
      </c>
      <c r="Q438" t="str">
        <f t="shared" si="38"/>
        <v>film &amp; video</v>
      </c>
      <c r="R438" t="str">
        <f t="shared" si="39"/>
        <v>animation</v>
      </c>
      <c r="S438" s="11">
        <f t="shared" si="40"/>
        <v>41456.36241898148</v>
      </c>
      <c r="T438" s="11">
        <f t="shared" si="41"/>
        <v>41486.36241898148</v>
      </c>
      <c r="U4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38" t="str">
        <f>_xlfn.CONCAT(Table1[[#This Row],[state]],Table1[[#This Row],[Goal Range]])</f>
        <v>failed4999</v>
      </c>
    </row>
    <row r="439" spans="1:22" ht="43.2" hidden="1">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e">
        <f t="shared" si="37"/>
        <v>#DIV/0!</v>
      </c>
      <c r="Q439" t="str">
        <f t="shared" si="38"/>
        <v>film &amp; video</v>
      </c>
      <c r="R439" t="str">
        <f t="shared" si="39"/>
        <v>animation</v>
      </c>
      <c r="S439" s="11">
        <f t="shared" si="40"/>
        <v>42591.31858796296</v>
      </c>
      <c r="T439" s="11">
        <f t="shared" si="41"/>
        <v>42651.31858796296</v>
      </c>
      <c r="U4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39" t="str">
        <f>_xlfn.CONCAT(Table1[[#This Row],[state]],Table1[[#This Row],[Goal Range]])</f>
        <v>failed9999</v>
      </c>
    </row>
    <row r="440" spans="1:22" ht="43.2" hidden="1">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1">
        <f t="shared" si="40"/>
        <v>42296.261087962965</v>
      </c>
      <c r="T440" s="11">
        <f t="shared" si="41"/>
        <v>42326.302754629629</v>
      </c>
      <c r="U4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440" t="str">
        <f>_xlfn.CONCAT(Table1[[#This Row],[state]],Table1[[#This Row],[Goal Range]])</f>
        <v>failed24999</v>
      </c>
    </row>
    <row r="441" spans="1:22" ht="43.2" hidden="1">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e">
        <f t="shared" si="37"/>
        <v>#DIV/0!</v>
      </c>
      <c r="Q441" t="str">
        <f t="shared" si="38"/>
        <v>film &amp; video</v>
      </c>
      <c r="R441" t="str">
        <f t="shared" si="39"/>
        <v>animation</v>
      </c>
      <c r="S441" s="11">
        <f t="shared" si="40"/>
        <v>41919.761782407404</v>
      </c>
      <c r="T441" s="11">
        <f t="shared" si="41"/>
        <v>41929.761782407404</v>
      </c>
      <c r="U4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41" t="str">
        <f>_xlfn.CONCAT(Table1[[#This Row],[state]],Table1[[#This Row],[Goal Range]])</f>
        <v>failed1000</v>
      </c>
    </row>
    <row r="442" spans="1:22" ht="43.2" hidden="1">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1">
        <f t="shared" si="40"/>
        <v>42423.985567129625</v>
      </c>
      <c r="T442" s="11">
        <f t="shared" si="41"/>
        <v>42453.943900462968</v>
      </c>
      <c r="U4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42" t="str">
        <f>_xlfn.CONCAT(Table1[[#This Row],[state]],Table1[[#This Row],[Goal Range]])</f>
        <v>failed9999</v>
      </c>
    </row>
    <row r="443" spans="1:22" ht="43.2" hidden="1">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e">
        <f t="shared" si="37"/>
        <v>#DIV/0!</v>
      </c>
      <c r="Q443" t="str">
        <f t="shared" si="38"/>
        <v>film &amp; video</v>
      </c>
      <c r="R443" t="str">
        <f t="shared" si="39"/>
        <v>animation</v>
      </c>
      <c r="S443" s="11">
        <f t="shared" si="40"/>
        <v>41550.793935185182</v>
      </c>
      <c r="T443" s="11">
        <f t="shared" si="41"/>
        <v>41580.793935185182</v>
      </c>
      <c r="U4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43" t="str">
        <f>_xlfn.CONCAT(Table1[[#This Row],[state]],Table1[[#This Row],[Goal Range]])</f>
        <v>failed1000</v>
      </c>
    </row>
    <row r="444" spans="1:22" hidden="1">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1">
        <f t="shared" si="40"/>
        <v>42024.888692129629</v>
      </c>
      <c r="T444" s="11">
        <f t="shared" si="41"/>
        <v>42054.888692129629</v>
      </c>
      <c r="U4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444" t="str">
        <f>_xlfn.CONCAT(Table1[[#This Row],[state]],Table1[[#This Row],[Goal Range]])</f>
        <v>failed19999</v>
      </c>
    </row>
    <row r="445" spans="1:22" ht="43.2" hidden="1">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1">
        <f t="shared" si="40"/>
        <v>41650.015057870369</v>
      </c>
      <c r="T445" s="11">
        <f t="shared" si="41"/>
        <v>41680.015057870369</v>
      </c>
      <c r="U4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45" t="str">
        <f>_xlfn.CONCAT(Table1[[#This Row],[state]],Table1[[#This Row],[Goal Range]])</f>
        <v>failed14999</v>
      </c>
    </row>
    <row r="446" spans="1:22" ht="43.2" hidden="1">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1">
        <f t="shared" si="40"/>
        <v>40894.906956018516</v>
      </c>
      <c r="T446" s="11">
        <f t="shared" si="41"/>
        <v>40954.906956018516</v>
      </c>
      <c r="U4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46" t="str">
        <f>_xlfn.CONCAT(Table1[[#This Row],[state]],Table1[[#This Row],[Goal Range]])</f>
        <v>failed4999</v>
      </c>
    </row>
    <row r="447" spans="1:22" ht="43.2" hidden="1">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1">
        <f t="shared" si="40"/>
        <v>42130.335358796292</v>
      </c>
      <c r="T447" s="11">
        <f t="shared" si="41"/>
        <v>42145.335358796292</v>
      </c>
      <c r="U4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447" t="str">
        <f>_xlfn.CONCAT(Table1[[#This Row],[state]],Table1[[#This Row],[Goal Range]])</f>
        <v>failed50000</v>
      </c>
    </row>
    <row r="448" spans="1:22" ht="43.2" hidden="1">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1">
        <f t="shared" si="40"/>
        <v>42037.083564814813</v>
      </c>
      <c r="T448" s="11">
        <f t="shared" si="41"/>
        <v>42067.083564814813</v>
      </c>
      <c r="U4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48" t="str">
        <f>_xlfn.CONCAT(Table1[[#This Row],[state]],Table1[[#This Row],[Goal Range]])</f>
        <v>failed14999</v>
      </c>
    </row>
    <row r="449" spans="1:22" ht="43.2" hidden="1">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1">
        <f t="shared" si="40"/>
        <v>41331.555127314816</v>
      </c>
      <c r="T449" s="11">
        <f t="shared" si="41"/>
        <v>41356.513460648144</v>
      </c>
      <c r="U4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449" t="str">
        <f>_xlfn.CONCAT(Table1[[#This Row],[state]],Table1[[#This Row],[Goal Range]])</f>
        <v>failed34999</v>
      </c>
    </row>
    <row r="450" spans="1:22" ht="43.2" hidden="1">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42">E450/D450</f>
        <v>3.2804E-2</v>
      </c>
      <c r="P450" s="6">
        <f t="shared" si="37"/>
        <v>20.502500000000001</v>
      </c>
      <c r="Q450" t="str">
        <f t="shared" si="38"/>
        <v>film &amp; video</v>
      </c>
      <c r="R450" t="str">
        <f t="shared" si="39"/>
        <v>animation</v>
      </c>
      <c r="S450" s="11">
        <f t="shared" si="40"/>
        <v>41753.758043981477</v>
      </c>
      <c r="T450" s="11">
        <f t="shared" si="41"/>
        <v>41773.758043981477</v>
      </c>
      <c r="U4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50" t="str">
        <f>_xlfn.CONCAT(Table1[[#This Row],[state]],Table1[[#This Row],[Goal Range]])</f>
        <v>failed4999</v>
      </c>
    </row>
    <row r="451" spans="1:22" ht="43.2" hidden="1">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42"/>
        <v>2.2499999999999999E-2</v>
      </c>
      <c r="P451" s="6">
        <f t="shared" ref="P451:P514" si="43">E451/L451</f>
        <v>9</v>
      </c>
      <c r="Q451" t="str">
        <f t="shared" ref="Q451:Q514" si="44">LEFT(N451,FIND("/",N451)-1)</f>
        <v>film &amp; video</v>
      </c>
      <c r="R451" t="str">
        <f t="shared" ref="R451:R514" si="45">RIGHT(N451,LEN(N451)-FIND("/",N451))</f>
        <v>animation</v>
      </c>
      <c r="S451" s="11">
        <f t="shared" ref="S451:S514" si="46">(((J451/60)/60)/24)+DATE(1970,1,1)</f>
        <v>41534.568113425928</v>
      </c>
      <c r="T451" s="11">
        <f t="shared" ref="T451:T514" si="47">(((I451/60)/60)/24)+DATE(1970,1,1)</f>
        <v>41564.568113425928</v>
      </c>
      <c r="U4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51" t="str">
        <f>_xlfn.CONCAT(Table1[[#This Row],[state]],Table1[[#This Row],[Goal Range]])</f>
        <v>failed4999</v>
      </c>
    </row>
    <row r="452" spans="1:22" ht="43.2" hidden="1">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1">
        <f t="shared" si="46"/>
        <v>41654.946759259255</v>
      </c>
      <c r="T452" s="11">
        <f t="shared" si="47"/>
        <v>41684.946759259255</v>
      </c>
      <c r="U4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452" t="str">
        <f>_xlfn.CONCAT(Table1[[#This Row],[state]],Table1[[#This Row],[Goal Range]])</f>
        <v>failed0</v>
      </c>
    </row>
    <row r="453" spans="1:22" ht="43.2" hidden="1">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e">
        <f t="shared" si="43"/>
        <v>#DIV/0!</v>
      </c>
      <c r="Q453" t="str">
        <f t="shared" si="44"/>
        <v>film &amp; video</v>
      </c>
      <c r="R453" t="str">
        <f t="shared" si="45"/>
        <v>animation</v>
      </c>
      <c r="S453" s="11">
        <f t="shared" si="46"/>
        <v>41634.715173611112</v>
      </c>
      <c r="T453" s="11">
        <f t="shared" si="47"/>
        <v>41664.715173611112</v>
      </c>
      <c r="U4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453" t="str">
        <f>_xlfn.CONCAT(Table1[[#This Row],[state]],Table1[[#This Row],[Goal Range]])</f>
        <v>failed24999</v>
      </c>
    </row>
    <row r="454" spans="1:22" ht="28.8" hidden="1">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1">
        <f t="shared" si="46"/>
        <v>42107.703877314809</v>
      </c>
      <c r="T454" s="11">
        <f t="shared" si="47"/>
        <v>42137.703877314809</v>
      </c>
      <c r="U4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54" t="str">
        <f>_xlfn.CONCAT(Table1[[#This Row],[state]],Table1[[#This Row],[Goal Range]])</f>
        <v>failed1000</v>
      </c>
    </row>
    <row r="455" spans="1:22" ht="43.2" hidden="1">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1">
        <f t="shared" si="46"/>
        <v>42038.824988425928</v>
      </c>
      <c r="T455" s="11">
        <f t="shared" si="47"/>
        <v>42054.824988425928</v>
      </c>
      <c r="U4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455" t="str">
        <f>_xlfn.CONCAT(Table1[[#This Row],[state]],Table1[[#This Row],[Goal Range]])</f>
        <v>failed50000</v>
      </c>
    </row>
    <row r="456" spans="1:22" ht="43.2" hidden="1">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1">
        <f t="shared" si="46"/>
        <v>41938.717256944445</v>
      </c>
      <c r="T456" s="11">
        <f t="shared" si="47"/>
        <v>41969.551388888889</v>
      </c>
      <c r="U4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56" t="str">
        <f>_xlfn.CONCAT(Table1[[#This Row],[state]],Table1[[#This Row],[Goal Range]])</f>
        <v>failed14999</v>
      </c>
    </row>
    <row r="457" spans="1:22" ht="43.2" hidden="1">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1">
        <f t="shared" si="46"/>
        <v>40971.002569444441</v>
      </c>
      <c r="T457" s="11">
        <f t="shared" si="47"/>
        <v>41016.021527777775</v>
      </c>
      <c r="U4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457" t="str">
        <f>_xlfn.CONCAT(Table1[[#This Row],[state]],Table1[[#This Row],[Goal Range]])</f>
        <v>failed50000</v>
      </c>
    </row>
    <row r="458" spans="1:22" ht="43.2" hidden="1">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1">
        <f t="shared" si="46"/>
        <v>41547.694456018515</v>
      </c>
      <c r="T458" s="11">
        <f t="shared" si="47"/>
        <v>41569.165972222225</v>
      </c>
      <c r="U4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58" t="str">
        <f>_xlfn.CONCAT(Table1[[#This Row],[state]],Table1[[#This Row],[Goal Range]])</f>
        <v>failed9999</v>
      </c>
    </row>
    <row r="459" spans="1:22" ht="43.2" hidden="1">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e">
        <f t="shared" si="43"/>
        <v>#DIV/0!</v>
      </c>
      <c r="Q459" t="str">
        <f t="shared" si="44"/>
        <v>film &amp; video</v>
      </c>
      <c r="R459" t="str">
        <f t="shared" si="45"/>
        <v>animation</v>
      </c>
      <c r="S459" s="11">
        <f t="shared" si="46"/>
        <v>41837.767500000002</v>
      </c>
      <c r="T459" s="11">
        <f t="shared" si="47"/>
        <v>41867.767500000002</v>
      </c>
      <c r="U4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459" t="str">
        <f>_xlfn.CONCAT(Table1[[#This Row],[state]],Table1[[#This Row],[Goal Range]])</f>
        <v>failed24999</v>
      </c>
    </row>
    <row r="460" spans="1:22" ht="43.2" hidden="1">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1">
        <f t="shared" si="46"/>
        <v>41378.69976851852</v>
      </c>
      <c r="T460" s="11">
        <f t="shared" si="47"/>
        <v>41408.69976851852</v>
      </c>
      <c r="U4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60" t="str">
        <f>_xlfn.CONCAT(Table1[[#This Row],[state]],Table1[[#This Row],[Goal Range]])</f>
        <v>failed14999</v>
      </c>
    </row>
    <row r="461" spans="1:22" ht="43.2" hidden="1">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1">
        <f t="shared" si="46"/>
        <v>40800.6403587963</v>
      </c>
      <c r="T461" s="11">
        <f t="shared" si="47"/>
        <v>40860.682025462964</v>
      </c>
      <c r="U4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461" t="str">
        <f>_xlfn.CONCAT(Table1[[#This Row],[state]],Table1[[#This Row],[Goal Range]])</f>
        <v>failed39999</v>
      </c>
    </row>
    <row r="462" spans="1:22" ht="28.8" hidden="1">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1">
        <f t="shared" si="46"/>
        <v>41759.542534722219</v>
      </c>
      <c r="T462" s="11">
        <f t="shared" si="47"/>
        <v>41791.166666666664</v>
      </c>
      <c r="U4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62" t="str">
        <f>_xlfn.CONCAT(Table1[[#This Row],[state]],Table1[[#This Row],[Goal Range]])</f>
        <v>failed9999</v>
      </c>
    </row>
    <row r="463" spans="1:22" ht="43.2" hidden="1">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e">
        <f t="shared" si="43"/>
        <v>#DIV/0!</v>
      </c>
      <c r="Q463" t="str">
        <f t="shared" si="44"/>
        <v>film &amp; video</v>
      </c>
      <c r="R463" t="str">
        <f t="shared" si="45"/>
        <v>animation</v>
      </c>
      <c r="S463" s="11">
        <f t="shared" si="46"/>
        <v>41407.84684027778</v>
      </c>
      <c r="T463" s="11">
        <f t="shared" si="47"/>
        <v>41427.84684027778</v>
      </c>
      <c r="U4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63" t="str">
        <f>_xlfn.CONCAT(Table1[[#This Row],[state]],Table1[[#This Row],[Goal Range]])</f>
        <v>failed1000</v>
      </c>
    </row>
    <row r="464" spans="1:22" ht="43.2" hidden="1">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e">
        <f t="shared" si="43"/>
        <v>#DIV/0!</v>
      </c>
      <c r="Q464" t="str">
        <f t="shared" si="44"/>
        <v>film &amp; video</v>
      </c>
      <c r="R464" t="str">
        <f t="shared" si="45"/>
        <v>animation</v>
      </c>
      <c r="S464" s="11">
        <f t="shared" si="46"/>
        <v>40705.126631944448</v>
      </c>
      <c r="T464" s="11">
        <f t="shared" si="47"/>
        <v>40765.126631944448</v>
      </c>
      <c r="U4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464" t="str">
        <f>_xlfn.CONCAT(Table1[[#This Row],[state]],Table1[[#This Row],[Goal Range]])</f>
        <v>failed50000</v>
      </c>
    </row>
    <row r="465" spans="1:22" ht="43.2" hidden="1">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1">
        <f t="shared" si="46"/>
        <v>40750.710104166668</v>
      </c>
      <c r="T465" s="11">
        <f t="shared" si="47"/>
        <v>40810.710104166668</v>
      </c>
      <c r="U4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465" t="str">
        <f>_xlfn.CONCAT(Table1[[#This Row],[state]],Table1[[#This Row],[Goal Range]])</f>
        <v>failed50000</v>
      </c>
    </row>
    <row r="466" spans="1:22" ht="28.8" hidden="1">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1">
        <f t="shared" si="46"/>
        <v>42488.848784722228</v>
      </c>
      <c r="T466" s="11">
        <f t="shared" si="47"/>
        <v>42508.848784722228</v>
      </c>
      <c r="U4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66" t="str">
        <f>_xlfn.CONCAT(Table1[[#This Row],[state]],Table1[[#This Row],[Goal Range]])</f>
        <v>failed4999</v>
      </c>
    </row>
    <row r="467" spans="1:22" hidden="1">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1">
        <f t="shared" si="46"/>
        <v>41801.120069444441</v>
      </c>
      <c r="T467" s="11">
        <f t="shared" si="47"/>
        <v>41817.120069444441</v>
      </c>
      <c r="U4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67" t="str">
        <f>_xlfn.CONCAT(Table1[[#This Row],[state]],Table1[[#This Row],[Goal Range]])</f>
        <v>failed1000</v>
      </c>
    </row>
    <row r="468" spans="1:22" ht="43.2" hidden="1">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1">
        <f t="shared" si="46"/>
        <v>41129.942870370374</v>
      </c>
      <c r="T468" s="11">
        <f t="shared" si="47"/>
        <v>41159.942870370374</v>
      </c>
      <c r="U4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68" t="str">
        <f>_xlfn.CONCAT(Table1[[#This Row],[state]],Table1[[#This Row],[Goal Range]])</f>
        <v>failed14999</v>
      </c>
    </row>
    <row r="469" spans="1:22" ht="43.2" hidden="1">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1">
        <f t="shared" si="46"/>
        <v>41135.679791666669</v>
      </c>
      <c r="T469" s="11">
        <f t="shared" si="47"/>
        <v>41180.679791666669</v>
      </c>
      <c r="U4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469" t="str">
        <f>_xlfn.CONCAT(Table1[[#This Row],[state]],Table1[[#This Row],[Goal Range]])</f>
        <v>failed24999</v>
      </c>
    </row>
    <row r="470" spans="1:22" ht="43.2" hidden="1">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e">
        <f t="shared" si="43"/>
        <v>#DIV/0!</v>
      </c>
      <c r="Q470" t="str">
        <f t="shared" si="44"/>
        <v>film &amp; video</v>
      </c>
      <c r="R470" t="str">
        <f t="shared" si="45"/>
        <v>animation</v>
      </c>
      <c r="S470" s="11">
        <f t="shared" si="46"/>
        <v>41041.167627314811</v>
      </c>
      <c r="T470" s="11">
        <f t="shared" si="47"/>
        <v>41101.160474537035</v>
      </c>
      <c r="U4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70" t="str">
        <f>_xlfn.CONCAT(Table1[[#This Row],[state]],Table1[[#This Row],[Goal Range]])</f>
        <v>failed9999</v>
      </c>
    </row>
    <row r="471" spans="1:22" ht="28.8" hidden="1">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e">
        <f t="shared" si="43"/>
        <v>#DIV/0!</v>
      </c>
      <c r="Q471" t="str">
        <f t="shared" si="44"/>
        <v>film &amp; video</v>
      </c>
      <c r="R471" t="str">
        <f t="shared" si="45"/>
        <v>animation</v>
      </c>
      <c r="S471" s="11">
        <f t="shared" si="46"/>
        <v>41827.989861111113</v>
      </c>
      <c r="T471" s="11">
        <f t="shared" si="47"/>
        <v>41887.989861111113</v>
      </c>
      <c r="U4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71" t="str">
        <f>_xlfn.CONCAT(Table1[[#This Row],[state]],Table1[[#This Row],[Goal Range]])</f>
        <v>failed9999</v>
      </c>
    </row>
    <row r="472" spans="1:22" ht="43.2" hidden="1">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1">
        <f t="shared" si="46"/>
        <v>41605.167696759258</v>
      </c>
      <c r="T472" s="11">
        <f t="shared" si="47"/>
        <v>41655.166666666664</v>
      </c>
      <c r="U4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72" t="str">
        <f>_xlfn.CONCAT(Table1[[#This Row],[state]],Table1[[#This Row],[Goal Range]])</f>
        <v>failed9999</v>
      </c>
    </row>
    <row r="473" spans="1:22" ht="57.6" hidden="1">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1">
        <f t="shared" si="46"/>
        <v>41703.721979166665</v>
      </c>
      <c r="T473" s="11">
        <f t="shared" si="47"/>
        <v>41748.680312500001</v>
      </c>
      <c r="U4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473" t="str">
        <f>_xlfn.CONCAT(Table1[[#This Row],[state]],Table1[[#This Row],[Goal Range]])</f>
        <v>failed50000</v>
      </c>
    </row>
    <row r="474" spans="1:22" ht="43.2" hidden="1">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1">
        <f t="shared" si="46"/>
        <v>41844.922662037039</v>
      </c>
      <c r="T474" s="11">
        <f t="shared" si="47"/>
        <v>41874.922662037039</v>
      </c>
      <c r="U4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74" t="str">
        <f>_xlfn.CONCAT(Table1[[#This Row],[state]],Table1[[#This Row],[Goal Range]])</f>
        <v>failed1000</v>
      </c>
    </row>
    <row r="475" spans="1:22" ht="43.2" hidden="1">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1">
        <f t="shared" si="46"/>
        <v>41869.698136574072</v>
      </c>
      <c r="T475" s="11">
        <f t="shared" si="47"/>
        <v>41899.698136574072</v>
      </c>
      <c r="U4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475" t="str">
        <f>_xlfn.CONCAT(Table1[[#This Row],[state]],Table1[[#This Row],[Goal Range]])</f>
        <v>failed34999</v>
      </c>
    </row>
    <row r="476" spans="1:22" ht="43.2" hidden="1">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1">
        <f t="shared" si="46"/>
        <v>42753.329039351855</v>
      </c>
      <c r="T476" s="11">
        <f t="shared" si="47"/>
        <v>42783.329039351855</v>
      </c>
      <c r="U4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76" t="str">
        <f>_xlfn.CONCAT(Table1[[#This Row],[state]],Table1[[#This Row],[Goal Range]])</f>
        <v>failed4999</v>
      </c>
    </row>
    <row r="477" spans="1:22" ht="57.6" hidden="1">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e">
        <f t="shared" si="43"/>
        <v>#DIV/0!</v>
      </c>
      <c r="Q477" t="str">
        <f t="shared" si="44"/>
        <v>film &amp; video</v>
      </c>
      <c r="R477" t="str">
        <f t="shared" si="45"/>
        <v>animation</v>
      </c>
      <c r="S477" s="11">
        <f t="shared" si="46"/>
        <v>42100.086145833338</v>
      </c>
      <c r="T477" s="11">
        <f t="shared" si="47"/>
        <v>42130.086145833338</v>
      </c>
      <c r="U4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77" t="str">
        <f>_xlfn.CONCAT(Table1[[#This Row],[state]],Table1[[#This Row],[Goal Range]])</f>
        <v>failed4999</v>
      </c>
    </row>
    <row r="478" spans="1:22" ht="28.8" hidden="1">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1">
        <f t="shared" si="46"/>
        <v>41757.975011574075</v>
      </c>
      <c r="T478" s="11">
        <f t="shared" si="47"/>
        <v>41793.165972222225</v>
      </c>
      <c r="U4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478" t="str">
        <f>_xlfn.CONCAT(Table1[[#This Row],[state]],Table1[[#This Row],[Goal Range]])</f>
        <v>failed50000</v>
      </c>
    </row>
    <row r="479" spans="1:22" ht="57.6" hidden="1">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e">
        <f t="shared" si="43"/>
        <v>#DIV/0!</v>
      </c>
      <c r="Q479" t="str">
        <f t="shared" si="44"/>
        <v>film &amp; video</v>
      </c>
      <c r="R479" t="str">
        <f t="shared" si="45"/>
        <v>animation</v>
      </c>
      <c r="S479" s="11">
        <f t="shared" si="46"/>
        <v>40987.83488425926</v>
      </c>
      <c r="T479" s="11">
        <f t="shared" si="47"/>
        <v>41047.83488425926</v>
      </c>
      <c r="U4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79" t="str">
        <f>_xlfn.CONCAT(Table1[[#This Row],[state]],Table1[[#This Row],[Goal Range]])</f>
        <v>failed4999</v>
      </c>
    </row>
    <row r="480" spans="1:22" ht="43.2" hidden="1">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e">
        <f t="shared" si="43"/>
        <v>#DIV/0!</v>
      </c>
      <c r="Q480" t="str">
        <f t="shared" si="44"/>
        <v>film &amp; video</v>
      </c>
      <c r="R480" t="str">
        <f t="shared" si="45"/>
        <v>animation</v>
      </c>
      <c r="S480" s="11">
        <f t="shared" si="46"/>
        <v>42065.910983796297</v>
      </c>
      <c r="T480" s="11">
        <f t="shared" si="47"/>
        <v>42095.869317129633</v>
      </c>
      <c r="U4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80" t="str">
        <f>_xlfn.CONCAT(Table1[[#This Row],[state]],Table1[[#This Row],[Goal Range]])</f>
        <v>failed14999</v>
      </c>
    </row>
    <row r="481" spans="1:22" ht="43.2" hidden="1">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1">
        <f t="shared" si="46"/>
        <v>41904.407812500001</v>
      </c>
      <c r="T481" s="11">
        <f t="shared" si="47"/>
        <v>41964.449479166666</v>
      </c>
      <c r="U4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481" t="str">
        <f>_xlfn.CONCAT(Table1[[#This Row],[state]],Table1[[#This Row],[Goal Range]])</f>
        <v>failed19999</v>
      </c>
    </row>
    <row r="482" spans="1:22" ht="43.2" hidden="1">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1">
        <f t="shared" si="46"/>
        <v>41465.500173611108</v>
      </c>
      <c r="T482" s="11">
        <f t="shared" si="47"/>
        <v>41495.500173611108</v>
      </c>
      <c r="U4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482" t="str">
        <f>_xlfn.CONCAT(Table1[[#This Row],[state]],Table1[[#This Row],[Goal Range]])</f>
        <v>failed44999</v>
      </c>
    </row>
    <row r="483" spans="1:22" ht="43.2" hidden="1">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1">
        <f t="shared" si="46"/>
        <v>41162.672326388885</v>
      </c>
      <c r="T483" s="11">
        <f t="shared" si="47"/>
        <v>41192.672326388885</v>
      </c>
      <c r="U4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483" t="str">
        <f>_xlfn.CONCAT(Table1[[#This Row],[state]],Table1[[#This Row],[Goal Range]])</f>
        <v>failed34999</v>
      </c>
    </row>
    <row r="484" spans="1:22" ht="43.2" hidden="1">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1">
        <f t="shared" si="46"/>
        <v>42447.896875000006</v>
      </c>
      <c r="T484" s="11">
        <f t="shared" si="47"/>
        <v>42474.606944444444</v>
      </c>
      <c r="U4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84" t="str">
        <f>_xlfn.CONCAT(Table1[[#This Row],[state]],Table1[[#This Row],[Goal Range]])</f>
        <v>failed14999</v>
      </c>
    </row>
    <row r="485" spans="1:22" ht="57.6" hidden="1">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1">
        <f t="shared" si="46"/>
        <v>41243.197592592594</v>
      </c>
      <c r="T485" s="11">
        <f t="shared" si="47"/>
        <v>41303.197592592594</v>
      </c>
      <c r="U4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485" t="str">
        <f>_xlfn.CONCAT(Table1[[#This Row],[state]],Table1[[#This Row],[Goal Range]])</f>
        <v>failed19999</v>
      </c>
    </row>
    <row r="486" spans="1:22" ht="57.6" hidden="1">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1">
        <f t="shared" si="46"/>
        <v>42272.93949074074</v>
      </c>
      <c r="T486" s="11">
        <f t="shared" si="47"/>
        <v>42313.981157407412</v>
      </c>
      <c r="U4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486" t="str">
        <f>_xlfn.CONCAT(Table1[[#This Row],[state]],Table1[[#This Row],[Goal Range]])</f>
        <v>failed50000</v>
      </c>
    </row>
    <row r="487" spans="1:22" ht="43.2" hidden="1">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1">
        <f t="shared" si="46"/>
        <v>41381.50577546296</v>
      </c>
      <c r="T487" s="11">
        <f t="shared" si="47"/>
        <v>41411.50577546296</v>
      </c>
      <c r="U4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487" t="str">
        <f>_xlfn.CONCAT(Table1[[#This Row],[state]],Table1[[#This Row],[Goal Range]])</f>
        <v>failed39999</v>
      </c>
    </row>
    <row r="488" spans="1:22" ht="43.2" hidden="1">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1">
        <f t="shared" si="46"/>
        <v>41761.94258101852</v>
      </c>
      <c r="T488" s="11">
        <f t="shared" si="47"/>
        <v>41791.94258101852</v>
      </c>
      <c r="U4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488" t="str">
        <f>_xlfn.CONCAT(Table1[[#This Row],[state]],Table1[[#This Row],[Goal Range]])</f>
        <v>failed50000</v>
      </c>
    </row>
    <row r="489" spans="1:22" ht="43.2" hidden="1">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e">
        <f t="shared" si="43"/>
        <v>#DIV/0!</v>
      </c>
      <c r="Q489" t="str">
        <f t="shared" si="44"/>
        <v>film &amp; video</v>
      </c>
      <c r="R489" t="str">
        <f t="shared" si="45"/>
        <v>animation</v>
      </c>
      <c r="S489" s="11">
        <f t="shared" si="46"/>
        <v>42669.594837962963</v>
      </c>
      <c r="T489" s="11">
        <f t="shared" si="47"/>
        <v>42729.636504629627</v>
      </c>
      <c r="U4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489" t="str">
        <f>_xlfn.CONCAT(Table1[[#This Row],[state]],Table1[[#This Row],[Goal Range]])</f>
        <v>failed0</v>
      </c>
    </row>
    <row r="490" spans="1:22" ht="43.2" hidden="1">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e">
        <f t="shared" si="43"/>
        <v>#DIV/0!</v>
      </c>
      <c r="Q490" t="str">
        <f t="shared" si="44"/>
        <v>film &amp; video</v>
      </c>
      <c r="R490" t="str">
        <f t="shared" si="45"/>
        <v>animation</v>
      </c>
      <c r="S490" s="11">
        <f t="shared" si="46"/>
        <v>42714.054398148146</v>
      </c>
      <c r="T490" s="11">
        <f t="shared" si="47"/>
        <v>42744.054398148146</v>
      </c>
      <c r="U4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90" t="str">
        <f>_xlfn.CONCAT(Table1[[#This Row],[state]],Table1[[#This Row],[Goal Range]])</f>
        <v>failed14999</v>
      </c>
    </row>
    <row r="491" spans="1:22" ht="43.2" hidden="1">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1">
        <f t="shared" si="46"/>
        <v>40882.481666666667</v>
      </c>
      <c r="T491" s="11">
        <f t="shared" si="47"/>
        <v>40913.481249999997</v>
      </c>
      <c r="U4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491" t="str">
        <f>_xlfn.CONCAT(Table1[[#This Row],[state]],Table1[[#This Row],[Goal Range]])</f>
        <v>failed50000</v>
      </c>
    </row>
    <row r="492" spans="1:22" hidden="1">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e">
        <f t="shared" si="43"/>
        <v>#DIV/0!</v>
      </c>
      <c r="Q492" t="str">
        <f t="shared" si="44"/>
        <v>film &amp; video</v>
      </c>
      <c r="R492" t="str">
        <f t="shared" si="45"/>
        <v>animation</v>
      </c>
      <c r="S492" s="11">
        <f t="shared" si="46"/>
        <v>41113.968576388892</v>
      </c>
      <c r="T492" s="11">
        <f t="shared" si="47"/>
        <v>41143.968576388892</v>
      </c>
      <c r="U4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92" t="str">
        <f>_xlfn.CONCAT(Table1[[#This Row],[state]],Table1[[#This Row],[Goal Range]])</f>
        <v>failed4999</v>
      </c>
    </row>
    <row r="493" spans="1:22" ht="43.2" hidden="1">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e">
        <f t="shared" si="43"/>
        <v>#DIV/0!</v>
      </c>
      <c r="Q493" t="str">
        <f t="shared" si="44"/>
        <v>film &amp; video</v>
      </c>
      <c r="R493" t="str">
        <f t="shared" si="45"/>
        <v>animation</v>
      </c>
      <c r="S493" s="11">
        <f t="shared" si="46"/>
        <v>42366.982627314821</v>
      </c>
      <c r="T493" s="11">
        <f t="shared" si="47"/>
        <v>42396.982627314821</v>
      </c>
      <c r="U4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93" t="str">
        <f>_xlfn.CONCAT(Table1[[#This Row],[state]],Table1[[#This Row],[Goal Range]])</f>
        <v>failed14999</v>
      </c>
    </row>
    <row r="494" spans="1:22" ht="43.2" hidden="1">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e">
        <f t="shared" si="43"/>
        <v>#DIV/0!</v>
      </c>
      <c r="Q494" t="str">
        <f t="shared" si="44"/>
        <v>film &amp; video</v>
      </c>
      <c r="R494" t="str">
        <f t="shared" si="45"/>
        <v>animation</v>
      </c>
      <c r="S494" s="11">
        <f t="shared" si="46"/>
        <v>42596.03506944445</v>
      </c>
      <c r="T494" s="11">
        <f t="shared" si="47"/>
        <v>42656.03506944445</v>
      </c>
      <c r="U4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494" t="str">
        <f>_xlfn.CONCAT(Table1[[#This Row],[state]],Table1[[#This Row],[Goal Range]])</f>
        <v>failed50000</v>
      </c>
    </row>
    <row r="495" spans="1:22" ht="43.2" hidden="1">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e">
        <f t="shared" si="43"/>
        <v>#DIV/0!</v>
      </c>
      <c r="Q495" t="str">
        <f t="shared" si="44"/>
        <v>film &amp; video</v>
      </c>
      <c r="R495" t="str">
        <f t="shared" si="45"/>
        <v>animation</v>
      </c>
      <c r="S495" s="11">
        <f t="shared" si="46"/>
        <v>42114.726134259254</v>
      </c>
      <c r="T495" s="11">
        <f t="shared" si="47"/>
        <v>42144.726134259254</v>
      </c>
      <c r="U4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495" t="str">
        <f>_xlfn.CONCAT(Table1[[#This Row],[state]],Table1[[#This Row],[Goal Range]])</f>
        <v>failed34999</v>
      </c>
    </row>
    <row r="496" spans="1:22" ht="43.2" hidden="1">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1">
        <f t="shared" si="46"/>
        <v>41799.830613425926</v>
      </c>
      <c r="T496" s="11">
        <f t="shared" si="47"/>
        <v>41823.125</v>
      </c>
      <c r="U4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496" t="str">
        <f>_xlfn.CONCAT(Table1[[#This Row],[state]],Table1[[#This Row],[Goal Range]])</f>
        <v>failed24999</v>
      </c>
    </row>
    <row r="497" spans="1:22" ht="43.2" hidden="1">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e">
        <f t="shared" si="43"/>
        <v>#DIV/0!</v>
      </c>
      <c r="Q497" t="str">
        <f t="shared" si="44"/>
        <v>film &amp; video</v>
      </c>
      <c r="R497" t="str">
        <f t="shared" si="45"/>
        <v>animation</v>
      </c>
      <c r="S497" s="11">
        <f t="shared" si="46"/>
        <v>42171.827604166669</v>
      </c>
      <c r="T497" s="11">
        <f t="shared" si="47"/>
        <v>42201.827604166669</v>
      </c>
      <c r="U4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97" t="str">
        <f>_xlfn.CONCAT(Table1[[#This Row],[state]],Table1[[#This Row],[Goal Range]])</f>
        <v>failed9999</v>
      </c>
    </row>
    <row r="498" spans="1:22" ht="28.8" hidden="1">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1">
        <f t="shared" si="46"/>
        <v>41620.93141203704</v>
      </c>
      <c r="T498" s="11">
        <f t="shared" si="47"/>
        <v>41680.93141203704</v>
      </c>
      <c r="U4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498" t="str">
        <f>_xlfn.CONCAT(Table1[[#This Row],[state]],Table1[[#This Row],[Goal Range]])</f>
        <v>failed50000</v>
      </c>
    </row>
    <row r="499" spans="1:22" hidden="1">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1">
        <f t="shared" si="46"/>
        <v>41945.037789351853</v>
      </c>
      <c r="T499" s="11">
        <f t="shared" si="47"/>
        <v>41998.208333333328</v>
      </c>
      <c r="U4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99" t="str">
        <f>_xlfn.CONCAT(Table1[[#This Row],[state]],Table1[[#This Row],[Goal Range]])</f>
        <v>failed4999</v>
      </c>
    </row>
    <row r="500" spans="1:22" ht="43.2" hidden="1">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1">
        <f t="shared" si="46"/>
        <v>40858.762141203704</v>
      </c>
      <c r="T500" s="11">
        <f t="shared" si="47"/>
        <v>40900.762141203704</v>
      </c>
      <c r="U5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00" t="str">
        <f>_xlfn.CONCAT(Table1[[#This Row],[state]],Table1[[#This Row],[Goal Range]])</f>
        <v>failed50000</v>
      </c>
    </row>
    <row r="501" spans="1:22" ht="57.6" hidden="1">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1">
        <f t="shared" si="46"/>
        <v>40043.895462962959</v>
      </c>
      <c r="T501" s="11">
        <f t="shared" si="47"/>
        <v>40098.874305555553</v>
      </c>
      <c r="U5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501" t="str">
        <f>_xlfn.CONCAT(Table1[[#This Row],[state]],Table1[[#This Row],[Goal Range]])</f>
        <v>failed24999</v>
      </c>
    </row>
    <row r="502" spans="1:22" ht="57.6" hidden="1">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1">
        <f t="shared" si="46"/>
        <v>40247.886006944449</v>
      </c>
      <c r="T502" s="11">
        <f t="shared" si="47"/>
        <v>40306.927777777775</v>
      </c>
      <c r="U5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02" t="str">
        <f>_xlfn.CONCAT(Table1[[#This Row],[state]],Table1[[#This Row],[Goal Range]])</f>
        <v>failed9999</v>
      </c>
    </row>
    <row r="503" spans="1:22" ht="43.2" hidden="1">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e">
        <f t="shared" si="43"/>
        <v>#DIV/0!</v>
      </c>
      <c r="Q503" t="str">
        <f t="shared" si="44"/>
        <v>film &amp; video</v>
      </c>
      <c r="R503" t="str">
        <f t="shared" si="45"/>
        <v>animation</v>
      </c>
      <c r="S503" s="11">
        <f t="shared" si="46"/>
        <v>40703.234386574077</v>
      </c>
      <c r="T503" s="11">
        <f t="shared" si="47"/>
        <v>40733.234386574077</v>
      </c>
      <c r="U5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503" t="str">
        <f>_xlfn.CONCAT(Table1[[#This Row],[state]],Table1[[#This Row],[Goal Range]])</f>
        <v>failed14999</v>
      </c>
    </row>
    <row r="504" spans="1:22" ht="57.6" hidden="1">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1">
        <f t="shared" si="46"/>
        <v>40956.553530092591</v>
      </c>
      <c r="T504" s="11">
        <f t="shared" si="47"/>
        <v>40986.511863425927</v>
      </c>
      <c r="U5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504" t="str">
        <f>_xlfn.CONCAT(Table1[[#This Row],[state]],Table1[[#This Row],[Goal Range]])</f>
        <v>failed24999</v>
      </c>
    </row>
    <row r="505" spans="1:22" ht="43.2" hidden="1">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1">
        <f t="shared" si="46"/>
        <v>41991.526655092588</v>
      </c>
      <c r="T505" s="11">
        <f t="shared" si="47"/>
        <v>42021.526655092588</v>
      </c>
      <c r="U5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05" t="str">
        <f>_xlfn.CONCAT(Table1[[#This Row],[state]],Table1[[#This Row],[Goal Range]])</f>
        <v>failed9999</v>
      </c>
    </row>
    <row r="506" spans="1:22" ht="43.2" hidden="1">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1">
        <f t="shared" si="46"/>
        <v>40949.98364583333</v>
      </c>
      <c r="T506" s="11">
        <f t="shared" si="47"/>
        <v>41009.941979166666</v>
      </c>
      <c r="U5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506" t="str">
        <f>_xlfn.CONCAT(Table1[[#This Row],[state]],Table1[[#This Row],[Goal Range]])</f>
        <v>failed24999</v>
      </c>
    </row>
    <row r="507" spans="1:22" ht="43.2" hidden="1">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1">
        <f t="shared" si="46"/>
        <v>42318.098217592589</v>
      </c>
      <c r="T507" s="11">
        <f t="shared" si="47"/>
        <v>42363.098217592589</v>
      </c>
      <c r="U5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507" t="str">
        <f>_xlfn.CONCAT(Table1[[#This Row],[state]],Table1[[#This Row],[Goal Range]])</f>
        <v>failed14999</v>
      </c>
    </row>
    <row r="508" spans="1:22" ht="43.2" hidden="1">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1">
        <f t="shared" si="46"/>
        <v>41466.552314814813</v>
      </c>
      <c r="T508" s="11">
        <f t="shared" si="47"/>
        <v>41496.552314814813</v>
      </c>
      <c r="U5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08" t="str">
        <f>_xlfn.CONCAT(Table1[[#This Row],[state]],Table1[[#This Row],[Goal Range]])</f>
        <v>failed50000</v>
      </c>
    </row>
    <row r="509" spans="1:22" ht="43.2" hidden="1">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1">
        <f t="shared" si="46"/>
        <v>41156.958993055552</v>
      </c>
      <c r="T509" s="11">
        <f t="shared" si="47"/>
        <v>41201.958993055552</v>
      </c>
      <c r="U5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509" t="str">
        <f>_xlfn.CONCAT(Table1[[#This Row],[state]],Table1[[#This Row],[Goal Range]])</f>
        <v>failed24999</v>
      </c>
    </row>
    <row r="510" spans="1:22" ht="57.6" hidden="1">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1">
        <f t="shared" si="46"/>
        <v>40995.024317129632</v>
      </c>
      <c r="T510" s="11">
        <f t="shared" si="47"/>
        <v>41054.593055555553</v>
      </c>
      <c r="U5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510" t="str">
        <f>_xlfn.CONCAT(Table1[[#This Row],[state]],Table1[[#This Row],[Goal Range]])</f>
        <v>failed0</v>
      </c>
    </row>
    <row r="511" spans="1:22" ht="43.2" hidden="1">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1">
        <f t="shared" si="46"/>
        <v>42153.631597222222</v>
      </c>
      <c r="T511" s="11">
        <f t="shared" si="47"/>
        <v>42183.631597222222</v>
      </c>
      <c r="U5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11" t="str">
        <f>_xlfn.CONCAT(Table1[[#This Row],[state]],Table1[[#This Row],[Goal Range]])</f>
        <v>failed9999</v>
      </c>
    </row>
    <row r="512" spans="1:22" ht="43.2" hidden="1">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e">
        <f t="shared" si="43"/>
        <v>#DIV/0!</v>
      </c>
      <c r="Q512" t="str">
        <f t="shared" si="44"/>
        <v>film &amp; video</v>
      </c>
      <c r="R512" t="str">
        <f t="shared" si="45"/>
        <v>animation</v>
      </c>
      <c r="S512" s="11">
        <f t="shared" si="46"/>
        <v>42400.176377314812</v>
      </c>
      <c r="T512" s="11">
        <f t="shared" si="47"/>
        <v>42430.176377314812</v>
      </c>
      <c r="U5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512" t="str">
        <f>_xlfn.CONCAT(Table1[[#This Row],[state]],Table1[[#This Row],[Goal Range]])</f>
        <v>failed14999</v>
      </c>
    </row>
    <row r="513" spans="1:22" ht="43.2" hidden="1">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1">
        <f t="shared" si="46"/>
        <v>41340.303032407406</v>
      </c>
      <c r="T513" s="11">
        <f t="shared" si="47"/>
        <v>41370.261365740742</v>
      </c>
      <c r="U5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13" t="str">
        <f>_xlfn.CONCAT(Table1[[#This Row],[state]],Table1[[#This Row],[Goal Range]])</f>
        <v>failed9999</v>
      </c>
    </row>
    <row r="514" spans="1:22" ht="43.2" hidden="1">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48">E514/D514</f>
        <v>1.3749999999999999E-3</v>
      </c>
      <c r="P514" s="6">
        <f t="shared" si="43"/>
        <v>5.5</v>
      </c>
      <c r="Q514" t="str">
        <f t="shared" si="44"/>
        <v>film &amp; video</v>
      </c>
      <c r="R514" t="str">
        <f t="shared" si="45"/>
        <v>animation</v>
      </c>
      <c r="S514" s="11">
        <f t="shared" si="46"/>
        <v>42649.742210648154</v>
      </c>
      <c r="T514" s="11">
        <f t="shared" si="47"/>
        <v>42694.783877314811</v>
      </c>
      <c r="U5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14" t="str">
        <f>_xlfn.CONCAT(Table1[[#This Row],[state]],Table1[[#This Row],[Goal Range]])</f>
        <v>failed9999</v>
      </c>
    </row>
    <row r="515" spans="1:22" ht="28.8" hidden="1">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48"/>
        <v>0.13924</v>
      </c>
      <c r="P515" s="6">
        <f t="shared" ref="P515:P578" si="49">E515/L515</f>
        <v>102.38235294117646</v>
      </c>
      <c r="Q515" t="str">
        <f t="shared" ref="Q515:Q578" si="50">LEFT(N515,FIND("/",N515)-1)</f>
        <v>film &amp; video</v>
      </c>
      <c r="R515" t="str">
        <f t="shared" ref="R515:R578" si="51">RIGHT(N515,LEN(N515)-FIND("/",N515))</f>
        <v>animation</v>
      </c>
      <c r="S515" s="11">
        <f t="shared" ref="S515:S578" si="52">(((J515/60)/60)/24)+DATE(1970,1,1)</f>
        <v>42552.653993055559</v>
      </c>
      <c r="T515" s="11">
        <f t="shared" ref="T515:T578" si="53">(((I515/60)/60)/24)+DATE(1970,1,1)</f>
        <v>42597.291666666672</v>
      </c>
      <c r="U5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515" t="str">
        <f>_xlfn.CONCAT(Table1[[#This Row],[state]],Table1[[#This Row],[Goal Range]])</f>
        <v>failed0</v>
      </c>
    </row>
    <row r="516" spans="1:22" ht="43.2" hidden="1">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1">
        <f t="shared" si="52"/>
        <v>41830.613969907405</v>
      </c>
      <c r="T516" s="11">
        <f t="shared" si="53"/>
        <v>41860.613969907405</v>
      </c>
      <c r="U5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16" t="str">
        <f>_xlfn.CONCAT(Table1[[#This Row],[state]],Table1[[#This Row],[Goal Range]])</f>
        <v>failed4999</v>
      </c>
    </row>
    <row r="517" spans="1:22" ht="43.2" hidden="1">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1">
        <f t="shared" si="52"/>
        <v>42327.490752314814</v>
      </c>
      <c r="T517" s="11">
        <f t="shared" si="53"/>
        <v>42367.490752314814</v>
      </c>
      <c r="U5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17" t="str">
        <f>_xlfn.CONCAT(Table1[[#This Row],[state]],Table1[[#This Row],[Goal Range]])</f>
        <v>failed50000</v>
      </c>
    </row>
    <row r="518" spans="1:22" ht="28.8" hidden="1">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e">
        <f t="shared" si="49"/>
        <v>#DIV/0!</v>
      </c>
      <c r="Q518" t="str">
        <f t="shared" si="50"/>
        <v>film &amp; video</v>
      </c>
      <c r="R518" t="str">
        <f t="shared" si="51"/>
        <v>animation</v>
      </c>
      <c r="S518" s="11">
        <f t="shared" si="52"/>
        <v>42091.778703703705</v>
      </c>
      <c r="T518" s="11">
        <f t="shared" si="53"/>
        <v>42151.778703703705</v>
      </c>
      <c r="U5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18" t="str">
        <f>_xlfn.CONCAT(Table1[[#This Row],[state]],Table1[[#This Row],[Goal Range]])</f>
        <v>failed9999</v>
      </c>
    </row>
    <row r="519" spans="1:22" ht="43.2" hidden="1">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1">
        <f t="shared" si="52"/>
        <v>42738.615289351852</v>
      </c>
      <c r="T519" s="11">
        <f t="shared" si="53"/>
        <v>42768.615289351852</v>
      </c>
      <c r="U5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519" t="str">
        <f>_xlfn.CONCAT(Table1[[#This Row],[state]],Table1[[#This Row],[Goal Range]])</f>
        <v>failed19999</v>
      </c>
    </row>
    <row r="520" spans="1:22" ht="43.2" hidden="1">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e">
        <f t="shared" si="49"/>
        <v>#DIV/0!</v>
      </c>
      <c r="Q520" t="str">
        <f t="shared" si="50"/>
        <v>film &amp; video</v>
      </c>
      <c r="R520" t="str">
        <f t="shared" si="51"/>
        <v>animation</v>
      </c>
      <c r="S520" s="11">
        <f t="shared" si="52"/>
        <v>42223.616018518514</v>
      </c>
      <c r="T520" s="11">
        <f t="shared" si="53"/>
        <v>42253.615277777775</v>
      </c>
      <c r="U5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20" t="str">
        <f>_xlfn.CONCAT(Table1[[#This Row],[state]],Table1[[#This Row],[Goal Range]])</f>
        <v>failed9999</v>
      </c>
    </row>
    <row r="521" spans="1:22" ht="43.2" hidden="1">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1">
        <f t="shared" si="52"/>
        <v>41218.391446759262</v>
      </c>
      <c r="T521" s="11">
        <f t="shared" si="53"/>
        <v>41248.391446759262</v>
      </c>
      <c r="U5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521" t="str">
        <f>_xlfn.CONCAT(Table1[[#This Row],[state]],Table1[[#This Row],[Goal Range]])</f>
        <v>failed14999</v>
      </c>
    </row>
    <row r="522" spans="1:22" ht="43.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1">
        <f t="shared" si="52"/>
        <v>42318.702094907407</v>
      </c>
      <c r="T522" s="11">
        <f t="shared" si="53"/>
        <v>42348.702094907407</v>
      </c>
      <c r="U5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22" t="str">
        <f>_xlfn.CONCAT(Table1[[#This Row],[state]],Table1[[#This Row],[Goal Range]])</f>
        <v>successful9999</v>
      </c>
    </row>
    <row r="523" spans="1:22" ht="43.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1">
        <f t="shared" si="52"/>
        <v>42646.092812499999</v>
      </c>
      <c r="T523" s="11">
        <f t="shared" si="53"/>
        <v>42675.207638888889</v>
      </c>
      <c r="U5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23" t="str">
        <f>_xlfn.CONCAT(Table1[[#This Row],[state]],Table1[[#This Row],[Goal Range]])</f>
        <v>successful9999</v>
      </c>
    </row>
    <row r="524" spans="1:22" ht="43.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1">
        <f t="shared" si="52"/>
        <v>42430.040798611109</v>
      </c>
      <c r="T524" s="11">
        <f t="shared" si="53"/>
        <v>42449.999131944445</v>
      </c>
      <c r="U5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24" t="str">
        <f>_xlfn.CONCAT(Table1[[#This Row],[state]],Table1[[#This Row],[Goal Range]])</f>
        <v>successful4999</v>
      </c>
    </row>
    <row r="525" spans="1:22" ht="43.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1">
        <f t="shared" si="52"/>
        <v>42238.13282407407</v>
      </c>
      <c r="T525" s="11">
        <f t="shared" si="53"/>
        <v>42268.13282407407</v>
      </c>
      <c r="U5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25" t="str">
        <f>_xlfn.CONCAT(Table1[[#This Row],[state]],Table1[[#This Row],[Goal Range]])</f>
        <v>successful9999</v>
      </c>
    </row>
    <row r="526" spans="1:22" ht="43.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1">
        <f t="shared" si="52"/>
        <v>42492.717233796298</v>
      </c>
      <c r="T526" s="11">
        <f t="shared" si="53"/>
        <v>42522.717233796298</v>
      </c>
      <c r="U5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26" t="str">
        <f>_xlfn.CONCAT(Table1[[#This Row],[state]],Table1[[#This Row],[Goal Range]])</f>
        <v>successful4999</v>
      </c>
    </row>
    <row r="527" spans="1:22" ht="57.6">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1">
        <f t="shared" si="52"/>
        <v>41850.400937500002</v>
      </c>
      <c r="T527" s="11">
        <f t="shared" si="53"/>
        <v>41895.400937500002</v>
      </c>
      <c r="U5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527" t="str">
        <f>_xlfn.CONCAT(Table1[[#This Row],[state]],Table1[[#This Row],[Goal Range]])</f>
        <v>successful14999</v>
      </c>
    </row>
    <row r="528" spans="1:22" ht="43.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1">
        <f t="shared" si="52"/>
        <v>42192.591944444444</v>
      </c>
      <c r="T528" s="11">
        <f t="shared" si="53"/>
        <v>42223.708333333328</v>
      </c>
      <c r="U5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28" t="str">
        <f>_xlfn.CONCAT(Table1[[#This Row],[state]],Table1[[#This Row],[Goal Range]])</f>
        <v>successful4999</v>
      </c>
    </row>
    <row r="529" spans="1:22" ht="57.6">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1">
        <f t="shared" si="52"/>
        <v>42753.205625000002</v>
      </c>
      <c r="T529" s="11">
        <f t="shared" si="53"/>
        <v>42783.670138888891</v>
      </c>
      <c r="U5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529" t="str">
        <f>_xlfn.CONCAT(Table1[[#This Row],[state]],Table1[[#This Row],[Goal Range]])</f>
        <v>successful14999</v>
      </c>
    </row>
    <row r="530" spans="1:22" ht="28.8">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1">
        <f t="shared" si="52"/>
        <v>42155.920219907406</v>
      </c>
      <c r="T530" s="11">
        <f t="shared" si="53"/>
        <v>42176.888888888891</v>
      </c>
      <c r="U5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30" t="str">
        <f>_xlfn.CONCAT(Table1[[#This Row],[state]],Table1[[#This Row],[Goal Range]])</f>
        <v>successful4999</v>
      </c>
    </row>
    <row r="531" spans="1:22" ht="43.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1">
        <f t="shared" si="52"/>
        <v>42725.031180555554</v>
      </c>
      <c r="T531" s="11">
        <f t="shared" si="53"/>
        <v>42746.208333333328</v>
      </c>
      <c r="U5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31" t="str">
        <f>_xlfn.CONCAT(Table1[[#This Row],[state]],Table1[[#This Row],[Goal Range]])</f>
        <v>successful4999</v>
      </c>
    </row>
    <row r="532" spans="1:22" ht="43.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1">
        <f t="shared" si="52"/>
        <v>42157.591064814813</v>
      </c>
      <c r="T532" s="11">
        <f t="shared" si="53"/>
        <v>42179.083333333328</v>
      </c>
      <c r="U5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32" t="str">
        <f>_xlfn.CONCAT(Table1[[#This Row],[state]],Table1[[#This Row],[Goal Range]])</f>
        <v>successful4999</v>
      </c>
    </row>
    <row r="533" spans="1:22" ht="43.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1">
        <f t="shared" si="52"/>
        <v>42676.065150462964</v>
      </c>
      <c r="T533" s="11">
        <f t="shared" si="53"/>
        <v>42721.290972222225</v>
      </c>
      <c r="U5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33" t="str">
        <f>_xlfn.CONCAT(Table1[[#This Row],[state]],Table1[[#This Row],[Goal Range]])</f>
        <v>successful4999</v>
      </c>
    </row>
    <row r="534" spans="1:22" ht="43.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1">
        <f t="shared" si="52"/>
        <v>42473.007037037038</v>
      </c>
      <c r="T534" s="11">
        <f t="shared" si="53"/>
        <v>42503.007037037038</v>
      </c>
      <c r="U5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534" t="str">
        <f>_xlfn.CONCAT(Table1[[#This Row],[state]],Table1[[#This Row],[Goal Range]])</f>
        <v>successful14999</v>
      </c>
    </row>
    <row r="535" spans="1:22" ht="43.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1">
        <f t="shared" si="52"/>
        <v>42482.43478009259</v>
      </c>
      <c r="T535" s="11">
        <f t="shared" si="53"/>
        <v>42506.43478009259</v>
      </c>
      <c r="U5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35" t="str">
        <f>_xlfn.CONCAT(Table1[[#This Row],[state]],Table1[[#This Row],[Goal Range]])</f>
        <v>successful4999</v>
      </c>
    </row>
    <row r="536" spans="1:22" ht="43.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1">
        <f t="shared" si="52"/>
        <v>42270.810995370368</v>
      </c>
      <c r="T536" s="11">
        <f t="shared" si="53"/>
        <v>42309.958333333328</v>
      </c>
      <c r="U5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536" t="str">
        <f>_xlfn.CONCAT(Table1[[#This Row],[state]],Table1[[#This Row],[Goal Range]])</f>
        <v>successful19999</v>
      </c>
    </row>
    <row r="537" spans="1:22" ht="4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1">
        <f t="shared" si="52"/>
        <v>42711.545196759253</v>
      </c>
      <c r="T537" s="11">
        <f t="shared" si="53"/>
        <v>42741.545196759253</v>
      </c>
      <c r="U5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37" t="str">
        <f>_xlfn.CONCAT(Table1[[#This Row],[state]],Table1[[#This Row],[Goal Range]])</f>
        <v>successful4999</v>
      </c>
    </row>
    <row r="538" spans="1:22" ht="57.6">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1">
        <f t="shared" si="52"/>
        <v>42179.344988425932</v>
      </c>
      <c r="T538" s="11">
        <f t="shared" si="53"/>
        <v>42219.75</v>
      </c>
      <c r="U5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38" t="str">
        <f>_xlfn.CONCAT(Table1[[#This Row],[state]],Table1[[#This Row],[Goal Range]])</f>
        <v>successful4999</v>
      </c>
    </row>
    <row r="539" spans="1:22" ht="43.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1">
        <f t="shared" si="52"/>
        <v>42282.768414351856</v>
      </c>
      <c r="T539" s="11">
        <f t="shared" si="53"/>
        <v>42312.810081018513</v>
      </c>
      <c r="U5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39" t="str">
        <f>_xlfn.CONCAT(Table1[[#This Row],[state]],Table1[[#This Row],[Goal Range]])</f>
        <v>successful4999</v>
      </c>
    </row>
    <row r="540" spans="1:22" ht="43.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1">
        <f t="shared" si="52"/>
        <v>42473.794710648144</v>
      </c>
      <c r="T540" s="11">
        <f t="shared" si="53"/>
        <v>42503.794710648144</v>
      </c>
      <c r="U5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40" t="str">
        <f>_xlfn.CONCAT(Table1[[#This Row],[state]],Table1[[#This Row],[Goal Range]])</f>
        <v>successful9999</v>
      </c>
    </row>
    <row r="541" spans="1:22" ht="43.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1">
        <f t="shared" si="52"/>
        <v>42535.049849537041</v>
      </c>
      <c r="T541" s="11">
        <f t="shared" si="53"/>
        <v>42556.049849537041</v>
      </c>
      <c r="U5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541" t="str">
        <f>_xlfn.CONCAT(Table1[[#This Row],[state]],Table1[[#This Row],[Goal Range]])</f>
        <v>successful1000</v>
      </c>
    </row>
    <row r="542" spans="1:22" ht="57.6" hidden="1">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1">
        <f t="shared" si="52"/>
        <v>42009.817199074074</v>
      </c>
      <c r="T542" s="11">
        <f t="shared" si="53"/>
        <v>42039.817199074074</v>
      </c>
      <c r="U5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542" t="str">
        <f>_xlfn.CONCAT(Table1[[#This Row],[state]],Table1[[#This Row],[Goal Range]])</f>
        <v>failed19999</v>
      </c>
    </row>
    <row r="543" spans="1:22" ht="43.2" hidden="1">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1">
        <f t="shared" si="52"/>
        <v>42276.046689814815</v>
      </c>
      <c r="T543" s="11">
        <f t="shared" si="53"/>
        <v>42306.046689814815</v>
      </c>
      <c r="U5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43" t="str">
        <f>_xlfn.CONCAT(Table1[[#This Row],[state]],Table1[[#This Row],[Goal Range]])</f>
        <v>failed4999</v>
      </c>
    </row>
    <row r="544" spans="1:22" ht="43.2" hidden="1">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1">
        <f t="shared" si="52"/>
        <v>42433.737453703703</v>
      </c>
      <c r="T544" s="11">
        <f t="shared" si="53"/>
        <v>42493.695787037039</v>
      </c>
      <c r="U5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44" t="str">
        <f>_xlfn.CONCAT(Table1[[#This Row],[state]],Table1[[#This Row],[Goal Range]])</f>
        <v>failed50000</v>
      </c>
    </row>
    <row r="545" spans="1:22" ht="43.2" hidden="1">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1">
        <f t="shared" si="52"/>
        <v>41914.092152777775</v>
      </c>
      <c r="T545" s="11">
        <f t="shared" si="53"/>
        <v>41944.092152777775</v>
      </c>
      <c r="U5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545" t="str">
        <f>_xlfn.CONCAT(Table1[[#This Row],[state]],Table1[[#This Row],[Goal Range]])</f>
        <v>failed24999</v>
      </c>
    </row>
    <row r="546" spans="1:22" ht="43.2" hidden="1">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1">
        <f t="shared" si="52"/>
        <v>42525.656944444447</v>
      </c>
      <c r="T546" s="11">
        <f t="shared" si="53"/>
        <v>42555.656944444447</v>
      </c>
      <c r="U5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546" t="str">
        <f>_xlfn.CONCAT(Table1[[#This Row],[state]],Table1[[#This Row],[Goal Range]])</f>
        <v>failed1000</v>
      </c>
    </row>
    <row r="547" spans="1:22" ht="43.2" hidden="1">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1">
        <f t="shared" si="52"/>
        <v>42283.592465277776</v>
      </c>
      <c r="T547" s="11">
        <f t="shared" si="53"/>
        <v>42323.634131944447</v>
      </c>
      <c r="U5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547" t="str">
        <f>_xlfn.CONCAT(Table1[[#This Row],[state]],Table1[[#This Row],[Goal Range]])</f>
        <v>failed0</v>
      </c>
    </row>
    <row r="548" spans="1:22" ht="43.2" hidden="1">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1">
        <f t="shared" si="52"/>
        <v>42249.667997685188</v>
      </c>
      <c r="T548" s="11">
        <f t="shared" si="53"/>
        <v>42294.667997685188</v>
      </c>
      <c r="U5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48" t="str">
        <f>_xlfn.CONCAT(Table1[[#This Row],[state]],Table1[[#This Row],[Goal Range]])</f>
        <v>failed50000</v>
      </c>
    </row>
    <row r="549" spans="1:22" ht="57.6" hidden="1">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e">
        <f t="shared" si="49"/>
        <v>#DIV/0!</v>
      </c>
      <c r="Q549" t="str">
        <f t="shared" si="50"/>
        <v>technology</v>
      </c>
      <c r="R549" t="str">
        <f t="shared" si="51"/>
        <v>web</v>
      </c>
      <c r="S549" s="11">
        <f t="shared" si="52"/>
        <v>42380.696342592593</v>
      </c>
      <c r="T549" s="11">
        <f t="shared" si="53"/>
        <v>42410.696342592593</v>
      </c>
      <c r="U5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49" t="str">
        <f>_xlfn.CONCAT(Table1[[#This Row],[state]],Table1[[#This Row],[Goal Range]])</f>
        <v>failed9999</v>
      </c>
    </row>
    <row r="550" spans="1:22" ht="43.2" hidden="1">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1">
        <f t="shared" si="52"/>
        <v>42276.903333333335</v>
      </c>
      <c r="T550" s="11">
        <f t="shared" si="53"/>
        <v>42306.903333333335</v>
      </c>
      <c r="U5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550" t="str">
        <f>_xlfn.CONCAT(Table1[[#This Row],[state]],Table1[[#This Row],[Goal Range]])</f>
        <v>failed14999</v>
      </c>
    </row>
    <row r="551" spans="1:22" ht="57.6" hidden="1">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1">
        <f t="shared" si="52"/>
        <v>42163.636828703704</v>
      </c>
      <c r="T551" s="11">
        <f t="shared" si="53"/>
        <v>42193.636828703704</v>
      </c>
      <c r="U5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51" t="str">
        <f>_xlfn.CONCAT(Table1[[#This Row],[state]],Table1[[#This Row],[Goal Range]])</f>
        <v>failed4999</v>
      </c>
    </row>
    <row r="552" spans="1:22" ht="43.2" hidden="1">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1">
        <f t="shared" si="52"/>
        <v>42753.678761574076</v>
      </c>
      <c r="T552" s="11">
        <f t="shared" si="53"/>
        <v>42766.208333333328</v>
      </c>
      <c r="U5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52" t="str">
        <f>_xlfn.CONCAT(Table1[[#This Row],[state]],Table1[[#This Row],[Goal Range]])</f>
        <v>failed9999</v>
      </c>
    </row>
    <row r="553" spans="1:22" ht="43.2" hidden="1">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1">
        <f t="shared" si="52"/>
        <v>42173.275740740741</v>
      </c>
      <c r="T553" s="11">
        <f t="shared" si="53"/>
        <v>42217.745138888888</v>
      </c>
      <c r="U5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53" t="str">
        <f>_xlfn.CONCAT(Table1[[#This Row],[state]],Table1[[#This Row],[Goal Range]])</f>
        <v>failed50000</v>
      </c>
    </row>
    <row r="554" spans="1:22" ht="43.2" hidden="1">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e">
        <f t="shared" si="49"/>
        <v>#DIV/0!</v>
      </c>
      <c r="Q554" t="str">
        <f t="shared" si="50"/>
        <v>technology</v>
      </c>
      <c r="R554" t="str">
        <f t="shared" si="51"/>
        <v>web</v>
      </c>
      <c r="S554" s="11">
        <f t="shared" si="52"/>
        <v>42318.616851851853</v>
      </c>
      <c r="T554" s="11">
        <f t="shared" si="53"/>
        <v>42378.616851851853</v>
      </c>
      <c r="U5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554" t="str">
        <f>_xlfn.CONCAT(Table1[[#This Row],[state]],Table1[[#This Row],[Goal Range]])</f>
        <v>failed49999</v>
      </c>
    </row>
    <row r="555" spans="1:22" ht="43.2" hidden="1">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1">
        <f t="shared" si="52"/>
        <v>41927.71980324074</v>
      </c>
      <c r="T555" s="11">
        <f t="shared" si="53"/>
        <v>41957.761469907404</v>
      </c>
      <c r="U5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555" t="str">
        <f>_xlfn.CONCAT(Table1[[#This Row],[state]],Table1[[#This Row],[Goal Range]])</f>
        <v>failed29999</v>
      </c>
    </row>
    <row r="556" spans="1:22" ht="43.2" hidden="1">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1">
        <f t="shared" si="52"/>
        <v>41901.684861111113</v>
      </c>
      <c r="T556" s="11">
        <f t="shared" si="53"/>
        <v>41931.684861111113</v>
      </c>
      <c r="U5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56" t="str">
        <f>_xlfn.CONCAT(Table1[[#This Row],[state]],Table1[[#This Row],[Goal Range]])</f>
        <v>failed4999</v>
      </c>
    </row>
    <row r="557" spans="1:22" ht="43.2" hidden="1">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e">
        <f t="shared" si="49"/>
        <v>#DIV/0!</v>
      </c>
      <c r="Q557" t="str">
        <f t="shared" si="50"/>
        <v>technology</v>
      </c>
      <c r="R557" t="str">
        <f t="shared" si="51"/>
        <v>web</v>
      </c>
      <c r="S557" s="11">
        <f t="shared" si="52"/>
        <v>42503.353506944448</v>
      </c>
      <c r="T557" s="11">
        <f t="shared" si="53"/>
        <v>42533.353506944448</v>
      </c>
      <c r="U5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57" t="str">
        <f>_xlfn.CONCAT(Table1[[#This Row],[state]],Table1[[#This Row],[Goal Range]])</f>
        <v>failed9999</v>
      </c>
    </row>
    <row r="558" spans="1:22" ht="28.8" hidden="1">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1">
        <f t="shared" si="52"/>
        <v>42345.860150462962</v>
      </c>
      <c r="T558" s="11">
        <f t="shared" si="53"/>
        <v>42375.860150462962</v>
      </c>
      <c r="U5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58" t="str">
        <f>_xlfn.CONCAT(Table1[[#This Row],[state]],Table1[[#This Row],[Goal Range]])</f>
        <v>failed9999</v>
      </c>
    </row>
    <row r="559" spans="1:22" ht="43.2" hidden="1">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1">
        <f t="shared" si="52"/>
        <v>42676.942164351851</v>
      </c>
      <c r="T559" s="11">
        <f t="shared" si="53"/>
        <v>42706.983831018515</v>
      </c>
      <c r="U5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59" t="str">
        <f>_xlfn.CONCAT(Table1[[#This Row],[state]],Table1[[#This Row],[Goal Range]])</f>
        <v>failed50000</v>
      </c>
    </row>
    <row r="560" spans="1:22" ht="43.2" hidden="1">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e">
        <f t="shared" si="49"/>
        <v>#DIV/0!</v>
      </c>
      <c r="Q560" t="str">
        <f t="shared" si="50"/>
        <v>technology</v>
      </c>
      <c r="R560" t="str">
        <f t="shared" si="51"/>
        <v>web</v>
      </c>
      <c r="S560" s="11">
        <f t="shared" si="52"/>
        <v>42057.883159722223</v>
      </c>
      <c r="T560" s="11">
        <f t="shared" si="53"/>
        <v>42087.841493055559</v>
      </c>
      <c r="U5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560" t="str">
        <f>_xlfn.CONCAT(Table1[[#This Row],[state]],Table1[[#This Row],[Goal Range]])</f>
        <v>failed1000</v>
      </c>
    </row>
    <row r="561" spans="1:22" ht="43.2" hidden="1">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1">
        <f t="shared" si="52"/>
        <v>42321.283101851848</v>
      </c>
      <c r="T561" s="11">
        <f t="shared" si="53"/>
        <v>42351.283101851848</v>
      </c>
      <c r="U5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61" t="str">
        <f>_xlfn.CONCAT(Table1[[#This Row],[state]],Table1[[#This Row],[Goal Range]])</f>
        <v>failed50000</v>
      </c>
    </row>
    <row r="562" spans="1:22" ht="43.2" hidden="1">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1">
        <f t="shared" si="52"/>
        <v>41960.771354166667</v>
      </c>
      <c r="T562" s="11">
        <f t="shared" si="53"/>
        <v>41990.771354166667</v>
      </c>
      <c r="U5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62" t="str">
        <f>_xlfn.CONCAT(Table1[[#This Row],[state]],Table1[[#This Row],[Goal Range]])</f>
        <v>failed50000</v>
      </c>
    </row>
    <row r="563" spans="1:22" ht="43.2" hidden="1">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1">
        <f t="shared" si="52"/>
        <v>42268.658715277779</v>
      </c>
      <c r="T563" s="11">
        <f t="shared" si="53"/>
        <v>42303.658715277779</v>
      </c>
      <c r="U5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563" t="str">
        <f>_xlfn.CONCAT(Table1[[#This Row],[state]],Table1[[#This Row],[Goal Range]])</f>
        <v>failed19999</v>
      </c>
    </row>
    <row r="564" spans="1:22" ht="43.2" hidden="1">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e">
        <f t="shared" si="49"/>
        <v>#DIV/0!</v>
      </c>
      <c r="Q564" t="str">
        <f t="shared" si="50"/>
        <v>technology</v>
      </c>
      <c r="R564" t="str">
        <f t="shared" si="51"/>
        <v>web</v>
      </c>
      <c r="S564" s="11">
        <f t="shared" si="52"/>
        <v>42692.389062500006</v>
      </c>
      <c r="T564" s="11">
        <f t="shared" si="53"/>
        <v>42722.389062500006</v>
      </c>
      <c r="U5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564" t="str">
        <f>_xlfn.CONCAT(Table1[[#This Row],[state]],Table1[[#This Row],[Goal Range]])</f>
        <v>failed0</v>
      </c>
    </row>
    <row r="565" spans="1:22" ht="43.2" hidden="1">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1">
        <f t="shared" si="52"/>
        <v>42022.069988425923</v>
      </c>
      <c r="T565" s="11">
        <f t="shared" si="53"/>
        <v>42052.069988425923</v>
      </c>
      <c r="U5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65" t="str">
        <f>_xlfn.CONCAT(Table1[[#This Row],[state]],Table1[[#This Row],[Goal Range]])</f>
        <v>failed50000</v>
      </c>
    </row>
    <row r="566" spans="1:22" ht="57.6" hidden="1">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1">
        <f t="shared" si="52"/>
        <v>42411.942997685182</v>
      </c>
      <c r="T566" s="11">
        <f t="shared" si="53"/>
        <v>42441.942997685182</v>
      </c>
      <c r="U5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566" t="str">
        <f>_xlfn.CONCAT(Table1[[#This Row],[state]],Table1[[#This Row],[Goal Range]])</f>
        <v>failed19999</v>
      </c>
    </row>
    <row r="567" spans="1:22" ht="43.2" hidden="1">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e">
        <f t="shared" si="49"/>
        <v>#DIV/0!</v>
      </c>
      <c r="Q567" t="str">
        <f t="shared" si="50"/>
        <v>technology</v>
      </c>
      <c r="R567" t="str">
        <f t="shared" si="51"/>
        <v>web</v>
      </c>
      <c r="S567" s="11">
        <f t="shared" si="52"/>
        <v>42165.785289351858</v>
      </c>
      <c r="T567" s="11">
        <f t="shared" si="53"/>
        <v>42195.785289351858</v>
      </c>
      <c r="U5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567" t="str">
        <f>_xlfn.CONCAT(Table1[[#This Row],[state]],Table1[[#This Row],[Goal Range]])</f>
        <v>failed29999</v>
      </c>
    </row>
    <row r="568" spans="1:22" ht="43.2" hidden="1">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1">
        <f t="shared" si="52"/>
        <v>42535.68440972222</v>
      </c>
      <c r="T568" s="11">
        <f t="shared" si="53"/>
        <v>42565.68440972222</v>
      </c>
      <c r="U5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68" t="str">
        <f>_xlfn.CONCAT(Table1[[#This Row],[state]],Table1[[#This Row],[Goal Range]])</f>
        <v>failed9999</v>
      </c>
    </row>
    <row r="569" spans="1:22" ht="43.2" hidden="1">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e">
        <f t="shared" si="49"/>
        <v>#DIV/0!</v>
      </c>
      <c r="Q569" t="str">
        <f t="shared" si="50"/>
        <v>technology</v>
      </c>
      <c r="R569" t="str">
        <f t="shared" si="51"/>
        <v>web</v>
      </c>
      <c r="S569" s="11">
        <f t="shared" si="52"/>
        <v>41975.842523148152</v>
      </c>
      <c r="T569" s="11">
        <f t="shared" si="53"/>
        <v>42005.842523148152</v>
      </c>
      <c r="U5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569" t="str">
        <f>_xlfn.CONCAT(Table1[[#This Row],[state]],Table1[[#This Row],[Goal Range]])</f>
        <v>failed14999</v>
      </c>
    </row>
    <row r="570" spans="1:22" ht="57.6" hidden="1">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1">
        <f t="shared" si="52"/>
        <v>42348.9215625</v>
      </c>
      <c r="T570" s="11">
        <f t="shared" si="53"/>
        <v>42385.458333333328</v>
      </c>
      <c r="U5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570" t="str">
        <f>_xlfn.CONCAT(Table1[[#This Row],[state]],Table1[[#This Row],[Goal Range]])</f>
        <v>failed24999</v>
      </c>
    </row>
    <row r="571" spans="1:22" ht="43.2" hidden="1">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1">
        <f t="shared" si="52"/>
        <v>42340.847361111111</v>
      </c>
      <c r="T571" s="11">
        <f t="shared" si="53"/>
        <v>42370.847361111111</v>
      </c>
      <c r="U5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71" t="str">
        <f>_xlfn.CONCAT(Table1[[#This Row],[state]],Table1[[#This Row],[Goal Range]])</f>
        <v>failed4999</v>
      </c>
    </row>
    <row r="572" spans="1:22" ht="28.8" hidden="1">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1">
        <f t="shared" si="52"/>
        <v>42388.798252314817</v>
      </c>
      <c r="T572" s="11">
        <f t="shared" si="53"/>
        <v>42418.798252314817</v>
      </c>
      <c r="U5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72" t="str">
        <f>_xlfn.CONCAT(Table1[[#This Row],[state]],Table1[[#This Row],[Goal Range]])</f>
        <v>failed50000</v>
      </c>
    </row>
    <row r="573" spans="1:22" ht="43.2" hidden="1">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1">
        <f t="shared" si="52"/>
        <v>42192.816238425927</v>
      </c>
      <c r="T573" s="11">
        <f t="shared" si="53"/>
        <v>42212.165972222225</v>
      </c>
      <c r="U5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573" t="str">
        <f>_xlfn.CONCAT(Table1[[#This Row],[state]],Table1[[#This Row],[Goal Range]])</f>
        <v>failed29999</v>
      </c>
    </row>
    <row r="574" spans="1:22" ht="43.2" hidden="1">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e">
        <f t="shared" si="49"/>
        <v>#DIV/0!</v>
      </c>
      <c r="Q574" t="str">
        <f t="shared" si="50"/>
        <v>technology</v>
      </c>
      <c r="R574" t="str">
        <f t="shared" si="51"/>
        <v>web</v>
      </c>
      <c r="S574" s="11">
        <f t="shared" si="52"/>
        <v>42282.71629629629</v>
      </c>
      <c r="T574" s="11">
        <f t="shared" si="53"/>
        <v>42312.757962962962</v>
      </c>
      <c r="U5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74" t="str">
        <f>_xlfn.CONCAT(Table1[[#This Row],[state]],Table1[[#This Row],[Goal Range]])</f>
        <v>failed4999</v>
      </c>
    </row>
    <row r="575" spans="1:22" ht="57.6" hidden="1">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1">
        <f t="shared" si="52"/>
        <v>41963.050127314811</v>
      </c>
      <c r="T575" s="11">
        <f t="shared" si="53"/>
        <v>42022.05</v>
      </c>
      <c r="U5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75" t="str">
        <f>_xlfn.CONCAT(Table1[[#This Row],[state]],Table1[[#This Row],[Goal Range]])</f>
        <v>failed50000</v>
      </c>
    </row>
    <row r="576" spans="1:22" ht="43.2" hidden="1">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1">
        <f t="shared" si="52"/>
        <v>42632.443368055552</v>
      </c>
      <c r="T576" s="11">
        <f t="shared" si="53"/>
        <v>42662.443368055552</v>
      </c>
      <c r="U5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576" t="str">
        <f>_xlfn.CONCAT(Table1[[#This Row],[state]],Table1[[#This Row],[Goal Range]])</f>
        <v>failed14999</v>
      </c>
    </row>
    <row r="577" spans="1:22" ht="57.6" hidden="1">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1">
        <f t="shared" si="52"/>
        <v>42138.692627314813</v>
      </c>
      <c r="T577" s="11">
        <f t="shared" si="53"/>
        <v>42168.692627314813</v>
      </c>
      <c r="U5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77" t="str">
        <f>_xlfn.CONCAT(Table1[[#This Row],[state]],Table1[[#This Row],[Goal Range]])</f>
        <v>failed50000</v>
      </c>
    </row>
    <row r="578" spans="1:22" ht="43.2" hidden="1">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54">E578/D578</f>
        <v>1.2500000000000001E-5</v>
      </c>
      <c r="P578" s="6">
        <f t="shared" si="49"/>
        <v>1</v>
      </c>
      <c r="Q578" t="str">
        <f t="shared" si="50"/>
        <v>technology</v>
      </c>
      <c r="R578" t="str">
        <f t="shared" si="51"/>
        <v>web</v>
      </c>
      <c r="S578" s="11">
        <f t="shared" si="52"/>
        <v>42031.471666666665</v>
      </c>
      <c r="T578" s="11">
        <f t="shared" si="53"/>
        <v>42091.43</v>
      </c>
      <c r="U5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78" t="str">
        <f>_xlfn.CONCAT(Table1[[#This Row],[state]],Table1[[#This Row],[Goal Range]])</f>
        <v>failed50000</v>
      </c>
    </row>
    <row r="579" spans="1:22" ht="43.2" hidden="1">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54"/>
        <v>2E-3</v>
      </c>
      <c r="P579" s="6">
        <f t="shared" ref="P579:P642" si="55">E579/L579</f>
        <v>10</v>
      </c>
      <c r="Q579" t="str">
        <f t="shared" ref="Q579:Q642" si="56">LEFT(N579,FIND("/",N579)-1)</f>
        <v>technology</v>
      </c>
      <c r="R579" t="str">
        <f t="shared" ref="R579:R642" si="57">RIGHT(N579,LEN(N579)-FIND("/",N579))</f>
        <v>web</v>
      </c>
      <c r="S579" s="11">
        <f t="shared" ref="S579:S642" si="58">(((J579/60)/60)/24)+DATE(1970,1,1)</f>
        <v>42450.589143518519</v>
      </c>
      <c r="T579" s="11">
        <f t="shared" ref="T579:T642" si="59">(((I579/60)/60)/24)+DATE(1970,1,1)</f>
        <v>42510.589143518519</v>
      </c>
      <c r="U5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79" t="str">
        <f>_xlfn.CONCAT(Table1[[#This Row],[state]],Table1[[#This Row],[Goal Range]])</f>
        <v>failed9999</v>
      </c>
    </row>
    <row r="580" spans="1:22" ht="28.8" hidden="1">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1">
        <f t="shared" si="58"/>
        <v>42230.578622685185</v>
      </c>
      <c r="T580" s="11">
        <f t="shared" si="59"/>
        <v>42254.578622685185</v>
      </c>
      <c r="U5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80" t="str">
        <f>_xlfn.CONCAT(Table1[[#This Row],[state]],Table1[[#This Row],[Goal Range]])</f>
        <v>failed50000</v>
      </c>
    </row>
    <row r="581" spans="1:22" ht="28.8" hidden="1">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1">
        <f t="shared" si="58"/>
        <v>41968.852118055554</v>
      </c>
      <c r="T581" s="11">
        <f t="shared" si="59"/>
        <v>41998.852118055554</v>
      </c>
      <c r="U5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581" t="str">
        <f>_xlfn.CONCAT(Table1[[#This Row],[state]],Table1[[#This Row],[Goal Range]])</f>
        <v>failed14999</v>
      </c>
    </row>
    <row r="582" spans="1:22" ht="43.2" hidden="1">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1">
        <f t="shared" si="58"/>
        <v>42605.908182870371</v>
      </c>
      <c r="T582" s="11">
        <f t="shared" si="59"/>
        <v>42635.908182870371</v>
      </c>
      <c r="U5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82" t="str">
        <f>_xlfn.CONCAT(Table1[[#This Row],[state]],Table1[[#This Row],[Goal Range]])</f>
        <v>failed4999</v>
      </c>
    </row>
    <row r="583" spans="1:22" ht="43.2" hidden="1">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e">
        <f t="shared" si="55"/>
        <v>#DIV/0!</v>
      </c>
      <c r="Q583" t="str">
        <f t="shared" si="56"/>
        <v>technology</v>
      </c>
      <c r="R583" t="str">
        <f t="shared" si="57"/>
        <v>web</v>
      </c>
      <c r="S583" s="11">
        <f t="shared" si="58"/>
        <v>42188.012777777782</v>
      </c>
      <c r="T583" s="11">
        <f t="shared" si="59"/>
        <v>42218.012777777782</v>
      </c>
      <c r="U5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583" t="str">
        <f>_xlfn.CONCAT(Table1[[#This Row],[state]],Table1[[#This Row],[Goal Range]])</f>
        <v>failed1000</v>
      </c>
    </row>
    <row r="584" spans="1:22" ht="43.2" hidden="1">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e">
        <f t="shared" si="55"/>
        <v>#DIV/0!</v>
      </c>
      <c r="Q584" t="str">
        <f t="shared" si="56"/>
        <v>technology</v>
      </c>
      <c r="R584" t="str">
        <f t="shared" si="57"/>
        <v>web</v>
      </c>
      <c r="S584" s="11">
        <f t="shared" si="58"/>
        <v>42055.739803240736</v>
      </c>
      <c r="T584" s="11">
        <f t="shared" si="59"/>
        <v>42078.75</v>
      </c>
      <c r="U5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84" t="str">
        <f>_xlfn.CONCAT(Table1[[#This Row],[state]],Table1[[#This Row],[Goal Range]])</f>
        <v>failed50000</v>
      </c>
    </row>
    <row r="585" spans="1:22" ht="43.2" hidden="1">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1">
        <f t="shared" si="58"/>
        <v>42052.93850694444</v>
      </c>
      <c r="T585" s="11">
        <f t="shared" si="59"/>
        <v>42082.896840277783</v>
      </c>
      <c r="U5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85" t="str">
        <f>_xlfn.CONCAT(Table1[[#This Row],[state]],Table1[[#This Row],[Goal Range]])</f>
        <v>failed9999</v>
      </c>
    </row>
    <row r="586" spans="1:22" ht="43.2" hidden="1">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1">
        <f t="shared" si="58"/>
        <v>42049.716620370367</v>
      </c>
      <c r="T586" s="11">
        <f t="shared" si="59"/>
        <v>42079.674953703703</v>
      </c>
      <c r="U5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586" t="str">
        <f>_xlfn.CONCAT(Table1[[#This Row],[state]],Table1[[#This Row],[Goal Range]])</f>
        <v>failed4999</v>
      </c>
    </row>
    <row r="587" spans="1:22" ht="43.2" hidden="1">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e">
        <f t="shared" si="55"/>
        <v>#DIV/0!</v>
      </c>
      <c r="Q587" t="str">
        <f t="shared" si="56"/>
        <v>technology</v>
      </c>
      <c r="R587" t="str">
        <f t="shared" si="57"/>
        <v>web</v>
      </c>
      <c r="S587" s="11">
        <f t="shared" si="58"/>
        <v>42283.3909375</v>
      </c>
      <c r="T587" s="11">
        <f t="shared" si="59"/>
        <v>42339</v>
      </c>
      <c r="U5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87" t="str">
        <f>_xlfn.CONCAT(Table1[[#This Row],[state]],Table1[[#This Row],[Goal Range]])</f>
        <v>failed9999</v>
      </c>
    </row>
    <row r="588" spans="1:22" ht="43.2" hidden="1">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1">
        <f t="shared" si="58"/>
        <v>42020.854247685187</v>
      </c>
      <c r="T588" s="11">
        <f t="shared" si="59"/>
        <v>42050.854247685187</v>
      </c>
      <c r="U5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588" t="str">
        <f>_xlfn.CONCAT(Table1[[#This Row],[state]],Table1[[#This Row],[Goal Range]])</f>
        <v>failed14999</v>
      </c>
    </row>
    <row r="589" spans="1:22" ht="72" hidden="1">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1">
        <f t="shared" si="58"/>
        <v>42080.757326388892</v>
      </c>
      <c r="T589" s="11">
        <f t="shared" si="59"/>
        <v>42110.757326388892</v>
      </c>
      <c r="U5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589" t="str">
        <f>_xlfn.CONCAT(Table1[[#This Row],[state]],Table1[[#This Row],[Goal Range]])</f>
        <v>failed34999</v>
      </c>
    </row>
    <row r="590" spans="1:22" ht="43.2" hidden="1">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1">
        <f t="shared" si="58"/>
        <v>42631.769513888896</v>
      </c>
      <c r="T590" s="11">
        <f t="shared" si="59"/>
        <v>42691.811180555553</v>
      </c>
      <c r="U5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90" t="str">
        <f>_xlfn.CONCAT(Table1[[#This Row],[state]],Table1[[#This Row],[Goal Range]])</f>
        <v>failed9999</v>
      </c>
    </row>
    <row r="591" spans="1:22" hidden="1">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1">
        <f t="shared" si="58"/>
        <v>42178.614571759259</v>
      </c>
      <c r="T591" s="11">
        <f t="shared" si="59"/>
        <v>42193.614571759259</v>
      </c>
      <c r="U5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91" t="str">
        <f>_xlfn.CONCAT(Table1[[#This Row],[state]],Table1[[#This Row],[Goal Range]])</f>
        <v>failed9999</v>
      </c>
    </row>
    <row r="592" spans="1:22" ht="57.6" hidden="1">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1">
        <f t="shared" si="58"/>
        <v>42377.554756944446</v>
      </c>
      <c r="T592" s="11">
        <f t="shared" si="59"/>
        <v>42408.542361111111</v>
      </c>
      <c r="U5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92" t="str">
        <f>_xlfn.CONCAT(Table1[[#This Row],[state]],Table1[[#This Row],[Goal Range]])</f>
        <v>failed9999</v>
      </c>
    </row>
    <row r="593" spans="1:22" ht="43.2" hidden="1">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1">
        <f t="shared" si="58"/>
        <v>42177.543171296296</v>
      </c>
      <c r="T593" s="11">
        <f t="shared" si="59"/>
        <v>42207.543171296296</v>
      </c>
      <c r="U5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93" t="str">
        <f>_xlfn.CONCAT(Table1[[#This Row],[state]],Table1[[#This Row],[Goal Range]])</f>
        <v>failed50000</v>
      </c>
    </row>
    <row r="594" spans="1:22" ht="43.2" hidden="1">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1">
        <f t="shared" si="58"/>
        <v>41946.232175925928</v>
      </c>
      <c r="T594" s="11">
        <f t="shared" si="59"/>
        <v>41976.232175925921</v>
      </c>
      <c r="U5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94" t="str">
        <f>_xlfn.CONCAT(Table1[[#This Row],[state]],Table1[[#This Row],[Goal Range]])</f>
        <v>failed9999</v>
      </c>
    </row>
    <row r="595" spans="1:22" ht="57.6" hidden="1">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1">
        <f t="shared" si="58"/>
        <v>42070.677604166667</v>
      </c>
      <c r="T595" s="11">
        <f t="shared" si="59"/>
        <v>42100.635937500003</v>
      </c>
      <c r="U5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595" t="str">
        <f>_xlfn.CONCAT(Table1[[#This Row],[state]],Table1[[#This Row],[Goal Range]])</f>
        <v>failed1000</v>
      </c>
    </row>
    <row r="596" spans="1:22" ht="28.8" hidden="1">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1">
        <f t="shared" si="58"/>
        <v>42446.780162037037</v>
      </c>
      <c r="T596" s="11">
        <f t="shared" si="59"/>
        <v>42476.780162037037</v>
      </c>
      <c r="U5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596" t="str">
        <f>_xlfn.CONCAT(Table1[[#This Row],[state]],Table1[[#This Row],[Goal Range]])</f>
        <v>failed29999</v>
      </c>
    </row>
    <row r="597" spans="1:22" ht="43.2" hidden="1">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1">
        <f t="shared" si="58"/>
        <v>42083.069884259254</v>
      </c>
      <c r="T597" s="11">
        <f t="shared" si="59"/>
        <v>42128.069884259254</v>
      </c>
      <c r="U5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597" t="str">
        <f>_xlfn.CONCAT(Table1[[#This Row],[state]],Table1[[#This Row],[Goal Range]])</f>
        <v>failed50000</v>
      </c>
    </row>
    <row r="598" spans="1:22" ht="28.8" hidden="1">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1">
        <f t="shared" si="58"/>
        <v>42646.896898148145</v>
      </c>
      <c r="T598" s="11">
        <f t="shared" si="59"/>
        <v>42676.896898148145</v>
      </c>
      <c r="U5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598" t="str">
        <f>_xlfn.CONCAT(Table1[[#This Row],[state]],Table1[[#This Row],[Goal Range]])</f>
        <v>failed24999</v>
      </c>
    </row>
    <row r="599" spans="1:22" ht="43.2" hidden="1">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1">
        <f t="shared" si="58"/>
        <v>42545.705266203702</v>
      </c>
      <c r="T599" s="11">
        <f t="shared" si="59"/>
        <v>42582.666666666672</v>
      </c>
      <c r="U5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599" t="str">
        <f>_xlfn.CONCAT(Table1[[#This Row],[state]],Table1[[#This Row],[Goal Range]])</f>
        <v>failed9999</v>
      </c>
    </row>
    <row r="600" spans="1:22" ht="28.8" hidden="1">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1">
        <f t="shared" si="58"/>
        <v>41948.00209490741</v>
      </c>
      <c r="T600" s="11">
        <f t="shared" si="59"/>
        <v>41978.00209490741</v>
      </c>
      <c r="U6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00" t="str">
        <f>_xlfn.CONCAT(Table1[[#This Row],[state]],Table1[[#This Row],[Goal Range]])</f>
        <v>failed4999</v>
      </c>
    </row>
    <row r="601" spans="1:22" ht="43.2" hidden="1">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1">
        <f t="shared" si="58"/>
        <v>42047.812523148154</v>
      </c>
      <c r="T601" s="11">
        <f t="shared" si="59"/>
        <v>42071.636111111111</v>
      </c>
      <c r="U6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601" t="str">
        <f>_xlfn.CONCAT(Table1[[#This Row],[state]],Table1[[#This Row],[Goal Range]])</f>
        <v>failed0</v>
      </c>
    </row>
    <row r="602" spans="1:22" ht="28.8" hidden="1">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1">
        <f t="shared" si="58"/>
        <v>42073.798171296294</v>
      </c>
      <c r="T602" s="11">
        <f t="shared" si="59"/>
        <v>42133.798171296294</v>
      </c>
      <c r="U6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602" t="str">
        <f>_xlfn.CONCAT(Table1[[#This Row],[state]],Table1[[#This Row],[Goal Range]])</f>
        <v>canceled9999</v>
      </c>
    </row>
    <row r="603" spans="1:22" ht="43.2" hidden="1">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1">
        <f t="shared" si="58"/>
        <v>41969.858090277776</v>
      </c>
      <c r="T603" s="11">
        <f t="shared" si="59"/>
        <v>41999.858090277776</v>
      </c>
      <c r="U6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603" t="str">
        <f>_xlfn.CONCAT(Table1[[#This Row],[state]],Table1[[#This Row],[Goal Range]])</f>
        <v>canceled14999</v>
      </c>
    </row>
    <row r="604" spans="1:22" ht="43.2" hidden="1">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e">
        <f t="shared" si="55"/>
        <v>#DIV/0!</v>
      </c>
      <c r="Q604" t="str">
        <f t="shared" si="56"/>
        <v>technology</v>
      </c>
      <c r="R604" t="str">
        <f t="shared" si="57"/>
        <v>web</v>
      </c>
      <c r="S604" s="11">
        <f t="shared" si="58"/>
        <v>42143.79415509259</v>
      </c>
      <c r="T604" s="11">
        <f t="shared" si="59"/>
        <v>42173.79415509259</v>
      </c>
      <c r="U6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04" t="str">
        <f>_xlfn.CONCAT(Table1[[#This Row],[state]],Table1[[#This Row],[Goal Range]])</f>
        <v>canceled50000</v>
      </c>
    </row>
    <row r="605" spans="1:22" ht="43.2" hidden="1">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1">
        <f t="shared" si="58"/>
        <v>41835.639155092591</v>
      </c>
      <c r="T605" s="11">
        <f t="shared" si="59"/>
        <v>41865.639155092591</v>
      </c>
      <c r="U6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605" t="str">
        <f>_xlfn.CONCAT(Table1[[#This Row],[state]],Table1[[#This Row],[Goal Range]])</f>
        <v>canceled19999</v>
      </c>
    </row>
    <row r="606" spans="1:22" ht="43.2" hidden="1">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e">
        <f t="shared" si="55"/>
        <v>#DIV/0!</v>
      </c>
      <c r="Q606" t="str">
        <f t="shared" si="56"/>
        <v>technology</v>
      </c>
      <c r="R606" t="str">
        <f t="shared" si="57"/>
        <v>web</v>
      </c>
      <c r="S606" s="11">
        <f t="shared" si="58"/>
        <v>41849.035370370373</v>
      </c>
      <c r="T606" s="11">
        <f t="shared" si="59"/>
        <v>41879.035370370373</v>
      </c>
      <c r="U6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06" t="str">
        <f>_xlfn.CONCAT(Table1[[#This Row],[state]],Table1[[#This Row],[Goal Range]])</f>
        <v>canceled4999</v>
      </c>
    </row>
    <row r="607" spans="1:22" ht="28.8" hidden="1">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1">
        <f t="shared" si="58"/>
        <v>42194.357731481476</v>
      </c>
      <c r="T607" s="11">
        <f t="shared" si="59"/>
        <v>42239.357731481476</v>
      </c>
      <c r="U6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607" t="str">
        <f>_xlfn.CONCAT(Table1[[#This Row],[state]],Table1[[#This Row],[Goal Range]])</f>
        <v>canceled9999</v>
      </c>
    </row>
    <row r="608" spans="1:22" ht="57.6" hidden="1">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1">
        <f t="shared" si="58"/>
        <v>42102.650567129633</v>
      </c>
      <c r="T608" s="11">
        <f t="shared" si="59"/>
        <v>42148.625</v>
      </c>
      <c r="U6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608" t="str">
        <f>_xlfn.CONCAT(Table1[[#This Row],[state]],Table1[[#This Row],[Goal Range]])</f>
        <v>canceled9999</v>
      </c>
    </row>
    <row r="609" spans="1:22" ht="43.2" hidden="1">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e">
        <f t="shared" si="55"/>
        <v>#DIV/0!</v>
      </c>
      <c r="Q609" t="str">
        <f t="shared" si="56"/>
        <v>technology</v>
      </c>
      <c r="R609" t="str">
        <f t="shared" si="57"/>
        <v>web</v>
      </c>
      <c r="S609" s="11">
        <f t="shared" si="58"/>
        <v>42300.825648148151</v>
      </c>
      <c r="T609" s="11">
        <f t="shared" si="59"/>
        <v>42330.867314814815</v>
      </c>
      <c r="U6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609" t="str">
        <f>_xlfn.CONCAT(Table1[[#This Row],[state]],Table1[[#This Row],[Goal Range]])</f>
        <v>canceled1000</v>
      </c>
    </row>
    <row r="610" spans="1:22" ht="43.2" hidden="1">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1">
        <f t="shared" si="58"/>
        <v>42140.921064814815</v>
      </c>
      <c r="T610" s="11">
        <f t="shared" si="59"/>
        <v>42170.921064814815</v>
      </c>
      <c r="U6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10" t="str">
        <f>_xlfn.CONCAT(Table1[[#This Row],[state]],Table1[[#This Row],[Goal Range]])</f>
        <v>canceled50000</v>
      </c>
    </row>
    <row r="611" spans="1:22" ht="43.2" hidden="1">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1">
        <f t="shared" si="58"/>
        <v>42307.034074074079</v>
      </c>
      <c r="T611" s="11">
        <f t="shared" si="59"/>
        <v>42337.075740740736</v>
      </c>
      <c r="U6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611" t="str">
        <f>_xlfn.CONCAT(Table1[[#This Row],[state]],Table1[[#This Row],[Goal Range]])</f>
        <v>canceled1000</v>
      </c>
    </row>
    <row r="612" spans="1:22" ht="43.2" hidden="1">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e">
        <f t="shared" si="55"/>
        <v>#DIV/0!</v>
      </c>
      <c r="Q612" t="str">
        <f t="shared" si="56"/>
        <v>technology</v>
      </c>
      <c r="R612" t="str">
        <f t="shared" si="57"/>
        <v>web</v>
      </c>
      <c r="S612" s="11">
        <f t="shared" si="58"/>
        <v>42086.83085648148</v>
      </c>
      <c r="T612" s="11">
        <f t="shared" si="59"/>
        <v>42116.83085648148</v>
      </c>
      <c r="U6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612" t="str">
        <f>_xlfn.CONCAT(Table1[[#This Row],[state]],Table1[[#This Row],[Goal Range]])</f>
        <v>canceled14999</v>
      </c>
    </row>
    <row r="613" spans="1:22" ht="43.2" hidden="1">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e">
        <f t="shared" si="55"/>
        <v>#DIV/0!</v>
      </c>
      <c r="Q613" t="str">
        <f t="shared" si="56"/>
        <v>technology</v>
      </c>
      <c r="R613" t="str">
        <f t="shared" si="57"/>
        <v>web</v>
      </c>
      <c r="S613" s="11">
        <f t="shared" si="58"/>
        <v>42328.560613425929</v>
      </c>
      <c r="T613" s="11">
        <f t="shared" si="59"/>
        <v>42388.560613425929</v>
      </c>
      <c r="U6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13" t="str">
        <f>_xlfn.CONCAT(Table1[[#This Row],[state]],Table1[[#This Row],[Goal Range]])</f>
        <v>canceled50000</v>
      </c>
    </row>
    <row r="614" spans="1:22" ht="28.8" hidden="1">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e">
        <f t="shared" si="55"/>
        <v>#DIV/0!</v>
      </c>
      <c r="Q614" t="str">
        <f t="shared" si="56"/>
        <v>technology</v>
      </c>
      <c r="R614" t="str">
        <f t="shared" si="57"/>
        <v>web</v>
      </c>
      <c r="S614" s="11">
        <f t="shared" si="58"/>
        <v>42585.031782407401</v>
      </c>
      <c r="T614" s="11">
        <f t="shared" si="59"/>
        <v>42615.031782407401</v>
      </c>
      <c r="U6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614" t="str">
        <f>_xlfn.CONCAT(Table1[[#This Row],[state]],Table1[[#This Row],[Goal Range]])</f>
        <v>canceled14999</v>
      </c>
    </row>
    <row r="615" spans="1:22" ht="43.2" hidden="1">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1">
        <f t="shared" si="58"/>
        <v>42247.496759259258</v>
      </c>
      <c r="T615" s="11">
        <f t="shared" si="59"/>
        <v>42278.207638888889</v>
      </c>
      <c r="U6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15" t="str">
        <f>_xlfn.CONCAT(Table1[[#This Row],[state]],Table1[[#This Row],[Goal Range]])</f>
        <v>canceled50000</v>
      </c>
    </row>
    <row r="616" spans="1:22" ht="43.2" hidden="1">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e">
        <f t="shared" si="55"/>
        <v>#DIV/0!</v>
      </c>
      <c r="Q616" t="str">
        <f t="shared" si="56"/>
        <v>technology</v>
      </c>
      <c r="R616" t="str">
        <f t="shared" si="57"/>
        <v>web</v>
      </c>
      <c r="S616" s="11">
        <f t="shared" si="58"/>
        <v>42515.061805555553</v>
      </c>
      <c r="T616" s="11">
        <f t="shared" si="59"/>
        <v>42545.061805555553</v>
      </c>
      <c r="U6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616" t="str">
        <f>_xlfn.CONCAT(Table1[[#This Row],[state]],Table1[[#This Row],[Goal Range]])</f>
        <v>canceled14999</v>
      </c>
    </row>
    <row r="617" spans="1:22" ht="43.2" hidden="1">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e">
        <f t="shared" si="55"/>
        <v>#DIV/0!</v>
      </c>
      <c r="Q617" t="str">
        <f t="shared" si="56"/>
        <v>technology</v>
      </c>
      <c r="R617" t="str">
        <f t="shared" si="57"/>
        <v>web</v>
      </c>
      <c r="S617" s="11">
        <f t="shared" si="58"/>
        <v>42242.122210648144</v>
      </c>
      <c r="T617" s="11">
        <f t="shared" si="59"/>
        <v>42272.122210648144</v>
      </c>
      <c r="U6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617" t="str">
        <f>_xlfn.CONCAT(Table1[[#This Row],[state]],Table1[[#This Row],[Goal Range]])</f>
        <v>canceled1000</v>
      </c>
    </row>
    <row r="618" spans="1:22" ht="43.2" hidden="1">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e">
        <f t="shared" si="55"/>
        <v>#DIV/0!</v>
      </c>
      <c r="Q618" t="str">
        <f t="shared" si="56"/>
        <v>technology</v>
      </c>
      <c r="R618" t="str">
        <f t="shared" si="57"/>
        <v>web</v>
      </c>
      <c r="S618" s="11">
        <f t="shared" si="58"/>
        <v>42761.376238425932</v>
      </c>
      <c r="T618" s="11">
        <f t="shared" si="59"/>
        <v>42791.376238425932</v>
      </c>
      <c r="U6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618" t="str">
        <f>_xlfn.CONCAT(Table1[[#This Row],[state]],Table1[[#This Row],[Goal Range]])</f>
        <v>canceled9999</v>
      </c>
    </row>
    <row r="619" spans="1:22" ht="57.6" hidden="1">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1">
        <f t="shared" si="58"/>
        <v>42087.343090277776</v>
      </c>
      <c r="T619" s="11">
        <f t="shared" si="59"/>
        <v>42132.343090277776</v>
      </c>
      <c r="U6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19" t="str">
        <f>_xlfn.CONCAT(Table1[[#This Row],[state]],Table1[[#This Row],[Goal Range]])</f>
        <v>canceled4999</v>
      </c>
    </row>
    <row r="620" spans="1:22" ht="43.2" hidden="1">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e">
        <f t="shared" si="55"/>
        <v>#DIV/0!</v>
      </c>
      <c r="Q620" t="str">
        <f t="shared" si="56"/>
        <v>technology</v>
      </c>
      <c r="R620" t="str">
        <f t="shared" si="57"/>
        <v>web</v>
      </c>
      <c r="S620" s="11">
        <f t="shared" si="58"/>
        <v>42317.810219907406</v>
      </c>
      <c r="T620" s="11">
        <f t="shared" si="59"/>
        <v>42347.810219907406</v>
      </c>
      <c r="U6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620" t="str">
        <f>_xlfn.CONCAT(Table1[[#This Row],[state]],Table1[[#This Row],[Goal Range]])</f>
        <v>canceled1000</v>
      </c>
    </row>
    <row r="621" spans="1:22" ht="28.8" hidden="1">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1">
        <f t="shared" si="58"/>
        <v>41908.650347222225</v>
      </c>
      <c r="T621" s="11">
        <f t="shared" si="59"/>
        <v>41968.692013888889</v>
      </c>
      <c r="U6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21" t="str">
        <f>_xlfn.CONCAT(Table1[[#This Row],[state]],Table1[[#This Row],[Goal Range]])</f>
        <v>canceled50000</v>
      </c>
    </row>
    <row r="622" spans="1:22" ht="43.2" hidden="1">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1">
        <f t="shared" si="58"/>
        <v>41831.716874999998</v>
      </c>
      <c r="T622" s="11">
        <f t="shared" si="59"/>
        <v>41876.716874999998</v>
      </c>
      <c r="U6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622" t="str">
        <f>_xlfn.CONCAT(Table1[[#This Row],[state]],Table1[[#This Row],[Goal Range]])</f>
        <v>canceled34999</v>
      </c>
    </row>
    <row r="623" spans="1:22" ht="43.2" hidden="1">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1">
        <f t="shared" si="58"/>
        <v>42528.987696759257</v>
      </c>
      <c r="T623" s="11">
        <f t="shared" si="59"/>
        <v>42558.987696759257</v>
      </c>
      <c r="U6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623" t="str">
        <f>_xlfn.CONCAT(Table1[[#This Row],[state]],Table1[[#This Row],[Goal Range]])</f>
        <v>canceled29999</v>
      </c>
    </row>
    <row r="624" spans="1:22" ht="43.2" hidden="1">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1">
        <f t="shared" si="58"/>
        <v>42532.774745370371</v>
      </c>
      <c r="T624" s="11">
        <f t="shared" si="59"/>
        <v>42552.774745370371</v>
      </c>
      <c r="U6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624" t="str">
        <f>_xlfn.CONCAT(Table1[[#This Row],[state]],Table1[[#This Row],[Goal Range]])</f>
        <v>canceled9999</v>
      </c>
    </row>
    <row r="625" spans="1:22" ht="57.6" hidden="1">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e">
        <f t="shared" si="55"/>
        <v>#DIV/0!</v>
      </c>
      <c r="Q625" t="str">
        <f t="shared" si="56"/>
        <v>technology</v>
      </c>
      <c r="R625" t="str">
        <f t="shared" si="57"/>
        <v>web</v>
      </c>
      <c r="S625" s="11">
        <f t="shared" si="58"/>
        <v>42122.009224537032</v>
      </c>
      <c r="T625" s="11">
        <f t="shared" si="59"/>
        <v>42152.009224537032</v>
      </c>
      <c r="U6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25" t="str">
        <f>_xlfn.CONCAT(Table1[[#This Row],[state]],Table1[[#This Row],[Goal Range]])</f>
        <v>canceled50000</v>
      </c>
    </row>
    <row r="626" spans="1:22" ht="43.2" hidden="1">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e">
        <f t="shared" si="55"/>
        <v>#DIV/0!</v>
      </c>
      <c r="Q626" t="str">
        <f t="shared" si="56"/>
        <v>technology</v>
      </c>
      <c r="R626" t="str">
        <f t="shared" si="57"/>
        <v>web</v>
      </c>
      <c r="S626" s="11">
        <f t="shared" si="58"/>
        <v>42108.988900462966</v>
      </c>
      <c r="T626" s="11">
        <f t="shared" si="59"/>
        <v>42138.988900462966</v>
      </c>
      <c r="U6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626" t="str">
        <f>_xlfn.CONCAT(Table1[[#This Row],[state]],Table1[[#This Row],[Goal Range]])</f>
        <v>canceled9999</v>
      </c>
    </row>
    <row r="627" spans="1:22" ht="43.2" hidden="1">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e">
        <f t="shared" si="55"/>
        <v>#DIV/0!</v>
      </c>
      <c r="Q627" t="str">
        <f t="shared" si="56"/>
        <v>technology</v>
      </c>
      <c r="R627" t="str">
        <f t="shared" si="57"/>
        <v>web</v>
      </c>
      <c r="S627" s="11">
        <f t="shared" si="58"/>
        <v>42790.895567129628</v>
      </c>
      <c r="T627" s="11">
        <f t="shared" si="59"/>
        <v>42820.853900462964</v>
      </c>
      <c r="U6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627" t="str">
        <f>_xlfn.CONCAT(Table1[[#This Row],[state]],Table1[[#This Row],[Goal Range]])</f>
        <v>canceled29999</v>
      </c>
    </row>
    <row r="628" spans="1:22" ht="43.2" hidden="1">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1">
        <f t="shared" si="58"/>
        <v>42198.559479166666</v>
      </c>
      <c r="T628" s="11">
        <f t="shared" si="59"/>
        <v>42231.556944444441</v>
      </c>
      <c r="U6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628" t="str">
        <f>_xlfn.CONCAT(Table1[[#This Row],[state]],Table1[[#This Row],[Goal Range]])</f>
        <v>canceled29999</v>
      </c>
    </row>
    <row r="629" spans="1:22" ht="43.2" hidden="1">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1">
        <f t="shared" si="58"/>
        <v>42384.306840277779</v>
      </c>
      <c r="T629" s="11">
        <f t="shared" si="59"/>
        <v>42443.958333333328</v>
      </c>
      <c r="U6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29" t="str">
        <f>_xlfn.CONCAT(Table1[[#This Row],[state]],Table1[[#This Row],[Goal Range]])</f>
        <v>canceled50000</v>
      </c>
    </row>
    <row r="630" spans="1:22" ht="43.2" hidden="1">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e">
        <f t="shared" si="55"/>
        <v>#DIV/0!</v>
      </c>
      <c r="Q630" t="str">
        <f t="shared" si="56"/>
        <v>technology</v>
      </c>
      <c r="R630" t="str">
        <f t="shared" si="57"/>
        <v>web</v>
      </c>
      <c r="S630" s="11">
        <f t="shared" si="58"/>
        <v>41803.692789351851</v>
      </c>
      <c r="T630" s="11">
        <f t="shared" si="59"/>
        <v>41833.692789351851</v>
      </c>
      <c r="U6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630" t="str">
        <f>_xlfn.CONCAT(Table1[[#This Row],[state]],Table1[[#This Row],[Goal Range]])</f>
        <v>canceled9999</v>
      </c>
    </row>
    <row r="631" spans="1:22" ht="43.2" hidden="1">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1">
        <f t="shared" si="58"/>
        <v>42474.637824074074</v>
      </c>
      <c r="T631" s="11">
        <f t="shared" si="59"/>
        <v>42504.637824074074</v>
      </c>
      <c r="U6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31" t="str">
        <f>_xlfn.CONCAT(Table1[[#This Row],[state]],Table1[[#This Row],[Goal Range]])</f>
        <v>canceled50000</v>
      </c>
    </row>
    <row r="632" spans="1:22" ht="57.6" hidden="1">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1">
        <f t="shared" si="58"/>
        <v>42223.619456018518</v>
      </c>
      <c r="T632" s="11">
        <f t="shared" si="59"/>
        <v>42253.215277777781</v>
      </c>
      <c r="U6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632" t="str">
        <f>_xlfn.CONCAT(Table1[[#This Row],[state]],Table1[[#This Row],[Goal Range]])</f>
        <v>canceled14999</v>
      </c>
    </row>
    <row r="633" spans="1:22" ht="28.8" hidden="1">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1">
        <f t="shared" si="58"/>
        <v>42489.772326388891</v>
      </c>
      <c r="T633" s="11">
        <f t="shared" si="59"/>
        <v>42518.772326388891</v>
      </c>
      <c r="U6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633" t="str">
        <f>_xlfn.CONCAT(Table1[[#This Row],[state]],Table1[[#This Row],[Goal Range]])</f>
        <v>canceled0</v>
      </c>
    </row>
    <row r="634" spans="1:22" ht="28.8" hidden="1">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e">
        <f t="shared" si="55"/>
        <v>#DIV/0!</v>
      </c>
      <c r="Q634" t="str">
        <f t="shared" si="56"/>
        <v>technology</v>
      </c>
      <c r="R634" t="str">
        <f t="shared" si="57"/>
        <v>web</v>
      </c>
      <c r="S634" s="11">
        <f t="shared" si="58"/>
        <v>42303.659317129626</v>
      </c>
      <c r="T634" s="11">
        <f t="shared" si="59"/>
        <v>42333.700983796298</v>
      </c>
      <c r="U6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634" t="str">
        <f>_xlfn.CONCAT(Table1[[#This Row],[state]],Table1[[#This Row],[Goal Range]])</f>
        <v>canceled24999</v>
      </c>
    </row>
    <row r="635" spans="1:22" ht="43.2" hidden="1">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1">
        <f t="shared" si="58"/>
        <v>42507.29932870371</v>
      </c>
      <c r="T635" s="11">
        <f t="shared" si="59"/>
        <v>42538.958333333328</v>
      </c>
      <c r="U6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635" t="str">
        <f>_xlfn.CONCAT(Table1[[#This Row],[state]],Table1[[#This Row],[Goal Range]])</f>
        <v>canceled14999</v>
      </c>
    </row>
    <row r="636" spans="1:22" ht="28.8" hidden="1">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1">
        <f t="shared" si="58"/>
        <v>42031.928576388891</v>
      </c>
      <c r="T636" s="11">
        <f t="shared" si="59"/>
        <v>42061.928576388891</v>
      </c>
      <c r="U6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636" t="str">
        <f>_xlfn.CONCAT(Table1[[#This Row],[state]],Table1[[#This Row],[Goal Range]])</f>
        <v>canceled9999</v>
      </c>
    </row>
    <row r="637" spans="1:22" ht="28.8" hidden="1">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1">
        <f t="shared" si="58"/>
        <v>42076.092152777783</v>
      </c>
      <c r="T637" s="11">
        <f t="shared" si="59"/>
        <v>42106.092152777783</v>
      </c>
      <c r="U6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637" t="str">
        <f>_xlfn.CONCAT(Table1[[#This Row],[state]],Table1[[#This Row],[Goal Range]])</f>
        <v>canceled29999</v>
      </c>
    </row>
    <row r="638" spans="1:22" ht="43.2" hidden="1">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1">
        <f t="shared" si="58"/>
        <v>42131.455439814818</v>
      </c>
      <c r="T638" s="11">
        <f t="shared" si="59"/>
        <v>42161.44930555555</v>
      </c>
      <c r="U6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38" t="str">
        <f>_xlfn.CONCAT(Table1[[#This Row],[state]],Table1[[#This Row],[Goal Range]])</f>
        <v>canceled4999</v>
      </c>
    </row>
    <row r="639" spans="1:22" ht="43.2" hidden="1">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e">
        <f t="shared" si="55"/>
        <v>#DIV/0!</v>
      </c>
      <c r="Q639" t="str">
        <f t="shared" si="56"/>
        <v>technology</v>
      </c>
      <c r="R639" t="str">
        <f t="shared" si="57"/>
        <v>web</v>
      </c>
      <c r="S639" s="11">
        <f t="shared" si="58"/>
        <v>42762.962013888886</v>
      </c>
      <c r="T639" s="11">
        <f t="shared" si="59"/>
        <v>42791.961111111115</v>
      </c>
      <c r="U6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39" t="str">
        <f>_xlfn.CONCAT(Table1[[#This Row],[state]],Table1[[#This Row],[Goal Range]])</f>
        <v>canceled50000</v>
      </c>
    </row>
    <row r="640" spans="1:22" hidden="1">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1">
        <f t="shared" si="58"/>
        <v>42759.593310185184</v>
      </c>
      <c r="T640" s="11">
        <f t="shared" si="59"/>
        <v>42819.55164351852</v>
      </c>
      <c r="U6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40" t="str">
        <f>_xlfn.CONCAT(Table1[[#This Row],[state]],Table1[[#This Row],[Goal Range]])</f>
        <v>canceled50000</v>
      </c>
    </row>
    <row r="641" spans="1:22" ht="28.8" hidden="1">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1">
        <f t="shared" si="58"/>
        <v>41865.583275462966</v>
      </c>
      <c r="T641" s="11">
        <f t="shared" si="59"/>
        <v>41925.583275462966</v>
      </c>
      <c r="U6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41" t="str">
        <f>_xlfn.CONCAT(Table1[[#This Row],[state]],Table1[[#This Row],[Goal Range]])</f>
        <v>canceled50000</v>
      </c>
    </row>
    <row r="642" spans="1:22" ht="43.2" hidden="1">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ref="O642:O705" si="60">E642/D642</f>
        <v>1.4428571428571428</v>
      </c>
      <c r="P642" s="6">
        <f t="shared" si="55"/>
        <v>50.5</v>
      </c>
      <c r="Q642" t="str">
        <f t="shared" si="56"/>
        <v>technology</v>
      </c>
      <c r="R642" t="str">
        <f t="shared" si="57"/>
        <v>wearables</v>
      </c>
      <c r="S642" s="11">
        <f t="shared" si="58"/>
        <v>42683.420312500006</v>
      </c>
      <c r="T642" s="11">
        <f t="shared" si="59"/>
        <v>42698.958333333328</v>
      </c>
      <c r="U6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642" t="str">
        <f>_xlfn.CONCAT(Table1[[#This Row],[state]],Table1[[#This Row],[Goal Range]])</f>
        <v>successful1000</v>
      </c>
    </row>
    <row r="643" spans="1:22" ht="43.2" hidden="1">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60"/>
        <v>1.1916249999999999</v>
      </c>
      <c r="P643" s="6">
        <f t="shared" ref="P643:P706" si="61">E643/L643</f>
        <v>151.31746031746033</v>
      </c>
      <c r="Q643" t="str">
        <f t="shared" ref="Q643:Q706" si="62">LEFT(N643,FIND("/",N643)-1)</f>
        <v>technology</v>
      </c>
      <c r="R643" t="str">
        <f t="shared" ref="R643:R706" si="63">RIGHT(N643,LEN(N643)-FIND("/",N643))</f>
        <v>wearables</v>
      </c>
      <c r="S643" s="11">
        <f t="shared" ref="S643:S706" si="64">(((J643/60)/60)/24)+DATE(1970,1,1)</f>
        <v>42199.57</v>
      </c>
      <c r="T643" s="11">
        <f t="shared" ref="T643:T706" si="65">(((I643/60)/60)/24)+DATE(1970,1,1)</f>
        <v>42229.57</v>
      </c>
      <c r="U6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643" t="str">
        <f>_xlfn.CONCAT(Table1[[#This Row],[state]],Table1[[#This Row],[Goal Range]])</f>
        <v>successful44999</v>
      </c>
    </row>
    <row r="644" spans="1:22" ht="43.2" hidden="1">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1">
        <f t="shared" si="64"/>
        <v>42199.651319444441</v>
      </c>
      <c r="T644" s="11">
        <f t="shared" si="65"/>
        <v>42235.651319444441</v>
      </c>
      <c r="U6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644" t="str">
        <f>_xlfn.CONCAT(Table1[[#This Row],[state]],Table1[[#This Row],[Goal Range]])</f>
        <v>successful24999</v>
      </c>
    </row>
    <row r="645" spans="1:22" ht="43.2" hidden="1">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1">
        <f t="shared" si="64"/>
        <v>42100.642071759255</v>
      </c>
      <c r="T645" s="11">
        <f t="shared" si="65"/>
        <v>42155.642071759255</v>
      </c>
      <c r="U6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645" t="str">
        <f>_xlfn.CONCAT(Table1[[#This Row],[state]],Table1[[#This Row],[Goal Range]])</f>
        <v>successful29999</v>
      </c>
    </row>
    <row r="646" spans="1:22" ht="43.2" hidden="1">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1">
        <f t="shared" si="64"/>
        <v>41898.665960648148</v>
      </c>
      <c r="T646" s="11">
        <f t="shared" si="65"/>
        <v>41941.041666666664</v>
      </c>
      <c r="U6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646" t="str">
        <f>_xlfn.CONCAT(Table1[[#This Row],[state]],Table1[[#This Row],[Goal Range]])</f>
        <v>successful29999</v>
      </c>
    </row>
    <row r="647" spans="1:22" ht="28.8" hidden="1">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1">
        <f t="shared" si="64"/>
        <v>42564.026319444441</v>
      </c>
      <c r="T647" s="11">
        <f t="shared" si="65"/>
        <v>42594.026319444441</v>
      </c>
      <c r="U6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47" t="str">
        <f>_xlfn.CONCAT(Table1[[#This Row],[state]],Table1[[#This Row],[Goal Range]])</f>
        <v>successful4999</v>
      </c>
    </row>
    <row r="648" spans="1:22" ht="43.2" hidden="1">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1">
        <f t="shared" si="64"/>
        <v>41832.852627314816</v>
      </c>
      <c r="T648" s="11">
        <f t="shared" si="65"/>
        <v>41862.852627314816</v>
      </c>
      <c r="U6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648" t="str">
        <f>_xlfn.CONCAT(Table1[[#This Row],[state]],Table1[[#This Row],[Goal Range]])</f>
        <v>successful1000</v>
      </c>
    </row>
    <row r="649" spans="1:22" ht="43.2" hidden="1">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1">
        <f t="shared" si="64"/>
        <v>42416.767928240741</v>
      </c>
      <c r="T649" s="11">
        <f t="shared" si="65"/>
        <v>42446.726261574076</v>
      </c>
      <c r="U6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49" t="str">
        <f>_xlfn.CONCAT(Table1[[#This Row],[state]],Table1[[#This Row],[Goal Range]])</f>
        <v>successful4999</v>
      </c>
    </row>
    <row r="650" spans="1:22" ht="28.8" hidden="1">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1">
        <f t="shared" si="64"/>
        <v>41891.693379629629</v>
      </c>
      <c r="T650" s="11">
        <f t="shared" si="65"/>
        <v>41926.693379629629</v>
      </c>
      <c r="U6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650" t="str">
        <f>_xlfn.CONCAT(Table1[[#This Row],[state]],Table1[[#This Row],[Goal Range]])</f>
        <v>successful39999</v>
      </c>
    </row>
    <row r="651" spans="1:22" ht="43.2" hidden="1">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1">
        <f t="shared" si="64"/>
        <v>41877.912187499998</v>
      </c>
      <c r="T651" s="11">
        <f t="shared" si="65"/>
        <v>41898.912187499998</v>
      </c>
      <c r="U6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51" t="str">
        <f>_xlfn.CONCAT(Table1[[#This Row],[state]],Table1[[#This Row],[Goal Range]])</f>
        <v>successful4999</v>
      </c>
    </row>
    <row r="652" spans="1:22" ht="43.2" hidden="1">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1">
        <f t="shared" si="64"/>
        <v>41932.036851851852</v>
      </c>
      <c r="T652" s="11">
        <f t="shared" si="65"/>
        <v>41992.078518518523</v>
      </c>
      <c r="U6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52" t="str">
        <f>_xlfn.CONCAT(Table1[[#This Row],[state]],Table1[[#This Row],[Goal Range]])</f>
        <v>successful4999</v>
      </c>
    </row>
    <row r="653" spans="1:22" ht="43.2" hidden="1">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1">
        <f t="shared" si="64"/>
        <v>41956.017488425925</v>
      </c>
      <c r="T653" s="11">
        <f t="shared" si="65"/>
        <v>41986.017488425925</v>
      </c>
      <c r="U6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653" t="str">
        <f>_xlfn.CONCAT(Table1[[#This Row],[state]],Table1[[#This Row],[Goal Range]])</f>
        <v>successful29999</v>
      </c>
    </row>
    <row r="654" spans="1:22" ht="57.6" hidden="1">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1">
        <f t="shared" si="64"/>
        <v>42675.690393518518</v>
      </c>
      <c r="T654" s="11">
        <f t="shared" si="65"/>
        <v>42705.732060185182</v>
      </c>
      <c r="U6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54" t="str">
        <f>_xlfn.CONCAT(Table1[[#This Row],[state]],Table1[[#This Row],[Goal Range]])</f>
        <v>successful4999</v>
      </c>
    </row>
    <row r="655" spans="1:22" ht="57.6" hidden="1">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1">
        <f t="shared" si="64"/>
        <v>42199.618518518517</v>
      </c>
      <c r="T655" s="11">
        <f t="shared" si="65"/>
        <v>42236.618518518517</v>
      </c>
      <c r="U6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55" t="str">
        <f>_xlfn.CONCAT(Table1[[#This Row],[state]],Table1[[#This Row],[Goal Range]])</f>
        <v>successful50000</v>
      </c>
    </row>
    <row r="656" spans="1:22" ht="43.2" hidden="1">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1">
        <f t="shared" si="64"/>
        <v>42163.957326388889</v>
      </c>
      <c r="T656" s="11">
        <f t="shared" si="65"/>
        <v>42193.957326388889</v>
      </c>
      <c r="U6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656" t="str">
        <f>_xlfn.CONCAT(Table1[[#This Row],[state]],Table1[[#This Row],[Goal Range]])</f>
        <v>successful14999</v>
      </c>
    </row>
    <row r="657" spans="1:22" ht="43.2" hidden="1">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1">
        <f t="shared" si="64"/>
        <v>42045.957314814819</v>
      </c>
      <c r="T657" s="11">
        <f t="shared" si="65"/>
        <v>42075.915648148148</v>
      </c>
      <c r="U6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657" t="str">
        <f>_xlfn.CONCAT(Table1[[#This Row],[state]],Table1[[#This Row],[Goal Range]])</f>
        <v>successful9999</v>
      </c>
    </row>
    <row r="658" spans="1:22" ht="43.2" hidden="1">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1">
        <f t="shared" si="64"/>
        <v>42417.804618055554</v>
      </c>
      <c r="T658" s="11">
        <f t="shared" si="65"/>
        <v>42477.762951388882</v>
      </c>
      <c r="U6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658" t="str">
        <f>_xlfn.CONCAT(Table1[[#This Row],[state]],Table1[[#This Row],[Goal Range]])</f>
        <v>successful9999</v>
      </c>
    </row>
    <row r="659" spans="1:22" ht="43.2" hidden="1">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1">
        <f t="shared" si="64"/>
        <v>42331.84574074074</v>
      </c>
      <c r="T659" s="11">
        <f t="shared" si="65"/>
        <v>42361.84574074074</v>
      </c>
      <c r="U6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659" t="str">
        <f>_xlfn.CONCAT(Table1[[#This Row],[state]],Table1[[#This Row],[Goal Range]])</f>
        <v>successful19999</v>
      </c>
    </row>
    <row r="660" spans="1:22" ht="43.2" hidden="1">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1">
        <f t="shared" si="64"/>
        <v>42179.160752314812</v>
      </c>
      <c r="T660" s="11">
        <f t="shared" si="65"/>
        <v>42211.75</v>
      </c>
      <c r="U6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660" t="str">
        <f>_xlfn.CONCAT(Table1[[#This Row],[state]],Table1[[#This Row],[Goal Range]])</f>
        <v>successful29999</v>
      </c>
    </row>
    <row r="661" spans="1:22" hidden="1">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1">
        <f t="shared" si="64"/>
        <v>42209.593692129631</v>
      </c>
      <c r="T661" s="11">
        <f t="shared" si="65"/>
        <v>42239.593692129631</v>
      </c>
      <c r="U6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61" t="str">
        <f>_xlfn.CONCAT(Table1[[#This Row],[state]],Table1[[#This Row],[Goal Range]])</f>
        <v>successful4999</v>
      </c>
    </row>
    <row r="662" spans="1:22" ht="43.2" hidden="1">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1">
        <f t="shared" si="64"/>
        <v>41922.741655092592</v>
      </c>
      <c r="T662" s="11">
        <f t="shared" si="65"/>
        <v>41952.783321759263</v>
      </c>
      <c r="U6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662" t="str">
        <f>_xlfn.CONCAT(Table1[[#This Row],[state]],Table1[[#This Row],[Goal Range]])</f>
        <v>failed0</v>
      </c>
    </row>
    <row r="663" spans="1:22" ht="43.2" hidden="1">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1">
        <f t="shared" si="64"/>
        <v>42636.645358796297</v>
      </c>
      <c r="T663" s="11">
        <f t="shared" si="65"/>
        <v>42666.645358796297</v>
      </c>
      <c r="U6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663" t="str">
        <f>_xlfn.CONCAT(Table1[[#This Row],[state]],Table1[[#This Row],[Goal Range]])</f>
        <v>failed14999</v>
      </c>
    </row>
    <row r="664" spans="1:22" ht="43.2" hidden="1">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1">
        <f t="shared" si="64"/>
        <v>41990.438043981485</v>
      </c>
      <c r="T664" s="11">
        <f t="shared" si="65"/>
        <v>42020.438043981485</v>
      </c>
      <c r="U6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664" t="str">
        <f>_xlfn.CONCAT(Table1[[#This Row],[state]],Table1[[#This Row],[Goal Range]])</f>
        <v>failed39999</v>
      </c>
    </row>
    <row r="665" spans="1:22" ht="43.2" hidden="1">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1">
        <f t="shared" si="64"/>
        <v>42173.843240740738</v>
      </c>
      <c r="T665" s="11">
        <f t="shared" si="65"/>
        <v>42203.843240740738</v>
      </c>
      <c r="U6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65" t="str">
        <f>_xlfn.CONCAT(Table1[[#This Row],[state]],Table1[[#This Row],[Goal Range]])</f>
        <v>failed50000</v>
      </c>
    </row>
    <row r="666" spans="1:22" ht="43.2" hidden="1">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1">
        <f t="shared" si="64"/>
        <v>42077.666377314818</v>
      </c>
      <c r="T666" s="11">
        <f t="shared" si="65"/>
        <v>42107.666377314818</v>
      </c>
      <c r="U6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666" t="str">
        <f>_xlfn.CONCAT(Table1[[#This Row],[state]],Table1[[#This Row],[Goal Range]])</f>
        <v>failed14999</v>
      </c>
    </row>
    <row r="667" spans="1:22" ht="43.2" hidden="1">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1">
        <f t="shared" si="64"/>
        <v>42688.711354166662</v>
      </c>
      <c r="T667" s="11">
        <f t="shared" si="65"/>
        <v>42748.711354166662</v>
      </c>
      <c r="U6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667" t="str">
        <f>_xlfn.CONCAT(Table1[[#This Row],[state]],Table1[[#This Row],[Goal Range]])</f>
        <v>failed14999</v>
      </c>
    </row>
    <row r="668" spans="1:22" ht="43.2" hidden="1">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1">
        <f t="shared" si="64"/>
        <v>41838.832152777781</v>
      </c>
      <c r="T668" s="11">
        <f t="shared" si="65"/>
        <v>41868.832152777781</v>
      </c>
      <c r="U6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68" t="str">
        <f>_xlfn.CONCAT(Table1[[#This Row],[state]],Table1[[#This Row],[Goal Range]])</f>
        <v>failed50000</v>
      </c>
    </row>
    <row r="669" spans="1:22" ht="43.2" hidden="1">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1">
        <f t="shared" si="64"/>
        <v>42632.373414351852</v>
      </c>
      <c r="T669" s="11">
        <f t="shared" si="65"/>
        <v>42672.373414351852</v>
      </c>
      <c r="U6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669" t="str">
        <f>_xlfn.CONCAT(Table1[[#This Row],[state]],Table1[[#This Row],[Goal Range]])</f>
        <v>failed0</v>
      </c>
    </row>
    <row r="670" spans="1:22" ht="43.2" hidden="1">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1">
        <f t="shared" si="64"/>
        <v>42090.831273148149</v>
      </c>
      <c r="T670" s="11">
        <f t="shared" si="65"/>
        <v>42135.831273148149</v>
      </c>
      <c r="U6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670" t="str">
        <f>_xlfn.CONCAT(Table1[[#This Row],[state]],Table1[[#This Row],[Goal Range]])</f>
        <v>failed19999</v>
      </c>
    </row>
    <row r="671" spans="1:22" ht="57.6" hidden="1">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1">
        <f t="shared" si="64"/>
        <v>42527.625671296293</v>
      </c>
      <c r="T671" s="11">
        <f t="shared" si="65"/>
        <v>42557.625671296293</v>
      </c>
      <c r="U6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71" t="str">
        <f>_xlfn.CONCAT(Table1[[#This Row],[state]],Table1[[#This Row],[Goal Range]])</f>
        <v>failed50000</v>
      </c>
    </row>
    <row r="672" spans="1:22" ht="57.6" hidden="1">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1">
        <f t="shared" si="64"/>
        <v>42506.709722222222</v>
      </c>
      <c r="T672" s="11">
        <f t="shared" si="65"/>
        <v>42540.340277777781</v>
      </c>
      <c r="U6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72" t="str">
        <f>_xlfn.CONCAT(Table1[[#This Row],[state]],Table1[[#This Row],[Goal Range]])</f>
        <v>failed50000</v>
      </c>
    </row>
    <row r="673" spans="1:22" ht="57.6" hidden="1">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1">
        <f t="shared" si="64"/>
        <v>41984.692731481482</v>
      </c>
      <c r="T673" s="11">
        <f t="shared" si="65"/>
        <v>42018.166666666672</v>
      </c>
      <c r="U6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673" t="str">
        <f>_xlfn.CONCAT(Table1[[#This Row],[state]],Table1[[#This Row],[Goal Range]])</f>
        <v>failed34999</v>
      </c>
    </row>
    <row r="674" spans="1:22" ht="43.2" hidden="1">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1">
        <f t="shared" si="64"/>
        <v>41974.219490740739</v>
      </c>
      <c r="T674" s="11">
        <f t="shared" si="65"/>
        <v>42005.207638888889</v>
      </c>
      <c r="U6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674" t="str">
        <f>_xlfn.CONCAT(Table1[[#This Row],[state]],Table1[[#This Row],[Goal Range]])</f>
        <v>failed0</v>
      </c>
    </row>
    <row r="675" spans="1:22" ht="57.6" hidden="1">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1">
        <f t="shared" si="64"/>
        <v>41838.840474537035</v>
      </c>
      <c r="T675" s="11">
        <f t="shared" si="65"/>
        <v>41883.840474537035</v>
      </c>
      <c r="U6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75" t="str">
        <f>_xlfn.CONCAT(Table1[[#This Row],[state]],Table1[[#This Row],[Goal Range]])</f>
        <v>failed50000</v>
      </c>
    </row>
    <row r="676" spans="1:22" ht="28.8" hidden="1">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1">
        <f t="shared" si="64"/>
        <v>41803.116053240738</v>
      </c>
      <c r="T676" s="11">
        <f t="shared" si="65"/>
        <v>41863.116053240738</v>
      </c>
      <c r="U6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676" t="str">
        <f>_xlfn.CONCAT(Table1[[#This Row],[state]],Table1[[#This Row],[Goal Range]])</f>
        <v>failed0</v>
      </c>
    </row>
    <row r="677" spans="1:22" ht="43.2" hidden="1">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1">
        <f t="shared" si="64"/>
        <v>41975.930601851855</v>
      </c>
      <c r="T677" s="11">
        <f t="shared" si="65"/>
        <v>42005.290972222225</v>
      </c>
      <c r="U6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677" t="str">
        <f>_xlfn.CONCAT(Table1[[#This Row],[state]],Table1[[#This Row],[Goal Range]])</f>
        <v>failed9999</v>
      </c>
    </row>
    <row r="678" spans="1:22" ht="57.6" hidden="1">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1">
        <f t="shared" si="64"/>
        <v>42012.768298611118</v>
      </c>
      <c r="T678" s="11">
        <f t="shared" si="65"/>
        <v>42042.768298611118</v>
      </c>
      <c r="U6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78" t="str">
        <f>_xlfn.CONCAT(Table1[[#This Row],[state]],Table1[[#This Row],[Goal Range]])</f>
        <v>failed50000</v>
      </c>
    </row>
    <row r="679" spans="1:22" ht="57.6" hidden="1">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1">
        <f t="shared" si="64"/>
        <v>42504.403877314813</v>
      </c>
      <c r="T679" s="11">
        <f t="shared" si="65"/>
        <v>42549.403877314813</v>
      </c>
      <c r="U6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679" t="str">
        <f>_xlfn.CONCAT(Table1[[#This Row],[state]],Table1[[#This Row],[Goal Range]])</f>
        <v>failed0</v>
      </c>
    </row>
    <row r="680" spans="1:22" ht="43.2" hidden="1">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1">
        <f t="shared" si="64"/>
        <v>42481.376597222217</v>
      </c>
      <c r="T680" s="11">
        <f t="shared" si="65"/>
        <v>42511.376597222217</v>
      </c>
      <c r="U6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680" t="str">
        <f>_xlfn.CONCAT(Table1[[#This Row],[state]],Table1[[#This Row],[Goal Range]])</f>
        <v>failed29999</v>
      </c>
    </row>
    <row r="681" spans="1:22" ht="43.2" hidden="1">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1">
        <f t="shared" si="64"/>
        <v>42556.695706018523</v>
      </c>
      <c r="T681" s="11">
        <f t="shared" si="65"/>
        <v>42616.695706018523</v>
      </c>
      <c r="U6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81" t="str">
        <f>_xlfn.CONCAT(Table1[[#This Row],[state]],Table1[[#This Row],[Goal Range]])</f>
        <v>failed50000</v>
      </c>
    </row>
    <row r="682" spans="1:22" ht="43.2" hidden="1">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1">
        <f t="shared" si="64"/>
        <v>41864.501516203702</v>
      </c>
      <c r="T682" s="11">
        <f t="shared" si="65"/>
        <v>41899.501516203702</v>
      </c>
      <c r="U6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82" t="str">
        <f>_xlfn.CONCAT(Table1[[#This Row],[state]],Table1[[#This Row],[Goal Range]])</f>
        <v>failed50000</v>
      </c>
    </row>
    <row r="683" spans="1:22" ht="43.2" hidden="1">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1">
        <f t="shared" si="64"/>
        <v>42639.805601851855</v>
      </c>
      <c r="T683" s="11">
        <f t="shared" si="65"/>
        <v>42669.805601851855</v>
      </c>
      <c r="U6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83" t="str">
        <f>_xlfn.CONCAT(Table1[[#This Row],[state]],Table1[[#This Row],[Goal Range]])</f>
        <v>failed4999</v>
      </c>
    </row>
    <row r="684" spans="1:22" ht="43.2" hidden="1">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1">
        <f t="shared" si="64"/>
        <v>42778.765300925923</v>
      </c>
      <c r="T684" s="11">
        <f t="shared" si="65"/>
        <v>42808.723634259266</v>
      </c>
      <c r="U6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684" t="str">
        <f>_xlfn.CONCAT(Table1[[#This Row],[state]],Table1[[#This Row],[Goal Range]])</f>
        <v>failed0</v>
      </c>
    </row>
    <row r="685" spans="1:22" ht="43.2" hidden="1">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1">
        <f t="shared" si="64"/>
        <v>42634.900046296301</v>
      </c>
      <c r="T685" s="11">
        <f t="shared" si="65"/>
        <v>42674.900046296301</v>
      </c>
      <c r="U6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685" t="str">
        <f>_xlfn.CONCAT(Table1[[#This Row],[state]],Table1[[#This Row],[Goal Range]])</f>
        <v>failed39999</v>
      </c>
    </row>
    <row r="686" spans="1:22" ht="28.8" hidden="1">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1">
        <f t="shared" si="64"/>
        <v>41809.473275462966</v>
      </c>
      <c r="T686" s="11">
        <f t="shared" si="65"/>
        <v>41845.125</v>
      </c>
      <c r="U6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86" t="str">
        <f>_xlfn.CONCAT(Table1[[#This Row],[state]],Table1[[#This Row],[Goal Range]])</f>
        <v>failed50000</v>
      </c>
    </row>
    <row r="687" spans="1:22" ht="43.2" hidden="1">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1">
        <f t="shared" si="64"/>
        <v>41971.866574074069</v>
      </c>
      <c r="T687" s="11">
        <f t="shared" si="65"/>
        <v>42016.866574074069</v>
      </c>
      <c r="U6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687" t="str">
        <f>_xlfn.CONCAT(Table1[[#This Row],[state]],Table1[[#This Row],[Goal Range]])</f>
        <v>failed4999</v>
      </c>
    </row>
    <row r="688" spans="1:22" ht="57.6" hidden="1">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e">
        <f t="shared" si="61"/>
        <v>#DIV/0!</v>
      </c>
      <c r="Q688" t="str">
        <f t="shared" si="62"/>
        <v>technology</v>
      </c>
      <c r="R688" t="str">
        <f t="shared" si="63"/>
        <v>wearables</v>
      </c>
      <c r="S688" s="11">
        <f t="shared" si="64"/>
        <v>42189.673263888893</v>
      </c>
      <c r="T688" s="11">
        <f t="shared" si="65"/>
        <v>42219.673263888893</v>
      </c>
      <c r="U6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88" t="str">
        <f>_xlfn.CONCAT(Table1[[#This Row],[state]],Table1[[#This Row],[Goal Range]])</f>
        <v>failed50000</v>
      </c>
    </row>
    <row r="689" spans="1:22" ht="43.2" hidden="1">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1">
        <f t="shared" si="64"/>
        <v>42711.750613425931</v>
      </c>
      <c r="T689" s="11">
        <f t="shared" si="65"/>
        <v>42771.750613425931</v>
      </c>
      <c r="U6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89" t="str">
        <f>_xlfn.CONCAT(Table1[[#This Row],[state]],Table1[[#This Row],[Goal Range]])</f>
        <v>failed50000</v>
      </c>
    </row>
    <row r="690" spans="1:22" ht="43.2" hidden="1">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1">
        <f t="shared" si="64"/>
        <v>42262.104780092588</v>
      </c>
      <c r="T690" s="11">
        <f t="shared" si="65"/>
        <v>42292.104780092588</v>
      </c>
      <c r="U6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690" t="str">
        <f>_xlfn.CONCAT(Table1[[#This Row],[state]],Table1[[#This Row],[Goal Range]])</f>
        <v>failed24999</v>
      </c>
    </row>
    <row r="691" spans="1:22" ht="43.2" hidden="1">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1">
        <f t="shared" si="64"/>
        <v>42675.66778935185</v>
      </c>
      <c r="T691" s="11">
        <f t="shared" si="65"/>
        <v>42712.207638888889</v>
      </c>
      <c r="U6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91" t="str">
        <f>_xlfn.CONCAT(Table1[[#This Row],[state]],Table1[[#This Row],[Goal Range]])</f>
        <v>failed50000</v>
      </c>
    </row>
    <row r="692" spans="1:22" ht="28.8" hidden="1">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1">
        <f t="shared" si="64"/>
        <v>42579.634733796294</v>
      </c>
      <c r="T692" s="11">
        <f t="shared" si="65"/>
        <v>42622.25</v>
      </c>
      <c r="U6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692" t="str">
        <f>_xlfn.CONCAT(Table1[[#This Row],[state]],Table1[[#This Row],[Goal Range]])</f>
        <v>failed24999</v>
      </c>
    </row>
    <row r="693" spans="1:22" ht="43.2" hidden="1">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1">
        <f t="shared" si="64"/>
        <v>42158.028310185182</v>
      </c>
      <c r="T693" s="11">
        <f t="shared" si="65"/>
        <v>42186.028310185182</v>
      </c>
      <c r="U6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693" t="str">
        <f>_xlfn.CONCAT(Table1[[#This Row],[state]],Table1[[#This Row],[Goal Range]])</f>
        <v>failed0</v>
      </c>
    </row>
    <row r="694" spans="1:22" ht="43.2" hidden="1">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1">
        <f t="shared" si="64"/>
        <v>42696.37572916667</v>
      </c>
      <c r="T694" s="11">
        <f t="shared" si="65"/>
        <v>42726.37572916667</v>
      </c>
      <c r="U6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694" t="str">
        <f>_xlfn.CONCAT(Table1[[#This Row],[state]],Table1[[#This Row],[Goal Range]])</f>
        <v>failed24999</v>
      </c>
    </row>
    <row r="695" spans="1:22" ht="43.2" hidden="1">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1">
        <f t="shared" si="64"/>
        <v>42094.808182870373</v>
      </c>
      <c r="T695" s="11">
        <f t="shared" si="65"/>
        <v>42124.808182870373</v>
      </c>
      <c r="U6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95" t="str">
        <f>_xlfn.CONCAT(Table1[[#This Row],[state]],Table1[[#This Row],[Goal Range]])</f>
        <v>failed50000</v>
      </c>
    </row>
    <row r="696" spans="1:22" ht="43.2" hidden="1">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1">
        <f t="shared" si="64"/>
        <v>42737.663877314815</v>
      </c>
      <c r="T696" s="11">
        <f t="shared" si="65"/>
        <v>42767.663877314815</v>
      </c>
      <c r="U6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96" t="str">
        <f>_xlfn.CONCAT(Table1[[#This Row],[state]],Table1[[#This Row],[Goal Range]])</f>
        <v>failed50000</v>
      </c>
    </row>
    <row r="697" spans="1:22" ht="57.6" hidden="1">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1">
        <f t="shared" si="64"/>
        <v>41913.521064814813</v>
      </c>
      <c r="T697" s="11">
        <f t="shared" si="65"/>
        <v>41943.521064814813</v>
      </c>
      <c r="U6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97" t="str">
        <f>_xlfn.CONCAT(Table1[[#This Row],[state]],Table1[[#This Row],[Goal Range]])</f>
        <v>failed50000</v>
      </c>
    </row>
    <row r="698" spans="1:22" ht="28.8" hidden="1">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1">
        <f t="shared" si="64"/>
        <v>41815.927106481482</v>
      </c>
      <c r="T698" s="11">
        <f t="shared" si="65"/>
        <v>41845.927106481482</v>
      </c>
      <c r="U6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698" t="str">
        <f>_xlfn.CONCAT(Table1[[#This Row],[state]],Table1[[#This Row],[Goal Range]])</f>
        <v>failed50000</v>
      </c>
    </row>
    <row r="699" spans="1:22" ht="43.2" hidden="1">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1">
        <f t="shared" si="64"/>
        <v>42388.523020833338</v>
      </c>
      <c r="T699" s="11">
        <f t="shared" si="65"/>
        <v>42403.523020833338</v>
      </c>
      <c r="U6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699" t="str">
        <f>_xlfn.CONCAT(Table1[[#This Row],[state]],Table1[[#This Row],[Goal Range]])</f>
        <v>failed9999</v>
      </c>
    </row>
    <row r="700" spans="1:22" ht="43.2" hidden="1">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1">
        <f t="shared" si="64"/>
        <v>41866.931076388886</v>
      </c>
      <c r="T700" s="11">
        <f t="shared" si="65"/>
        <v>41900.083333333336</v>
      </c>
      <c r="U7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700" t="str">
        <f>_xlfn.CONCAT(Table1[[#This Row],[state]],Table1[[#This Row],[Goal Range]])</f>
        <v>failed50000</v>
      </c>
    </row>
    <row r="701" spans="1:22" ht="43.2" hidden="1">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1">
        <f t="shared" si="64"/>
        <v>41563.485509259262</v>
      </c>
      <c r="T701" s="11">
        <f t="shared" si="65"/>
        <v>41600.666666666664</v>
      </c>
      <c r="U7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701" t="str">
        <f>_xlfn.CONCAT(Table1[[#This Row],[state]],Table1[[#This Row],[Goal Range]])</f>
        <v>failed50000</v>
      </c>
    </row>
    <row r="702" spans="1:22" ht="43.2" hidden="1">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1">
        <f t="shared" si="64"/>
        <v>42715.688437500001</v>
      </c>
      <c r="T702" s="11">
        <f t="shared" si="65"/>
        <v>42745.688437500001</v>
      </c>
      <c r="U7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702" t="str">
        <f>_xlfn.CONCAT(Table1[[#This Row],[state]],Table1[[#This Row],[Goal Range]])</f>
        <v>failed19999</v>
      </c>
    </row>
    <row r="703" spans="1:22" ht="43.2" hidden="1">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1">
        <f t="shared" si="64"/>
        <v>41813.662962962961</v>
      </c>
      <c r="T703" s="11">
        <f t="shared" si="65"/>
        <v>41843.662962962961</v>
      </c>
      <c r="U7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703" t="str">
        <f>_xlfn.CONCAT(Table1[[#This Row],[state]],Table1[[#This Row],[Goal Range]])</f>
        <v>failed24999</v>
      </c>
    </row>
    <row r="704" spans="1:22" ht="43.2" hidden="1">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1">
        <f t="shared" si="64"/>
        <v>42668.726701388892</v>
      </c>
      <c r="T704" s="11">
        <f t="shared" si="65"/>
        <v>42698.768368055549</v>
      </c>
      <c r="U7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704" t="str">
        <f>_xlfn.CONCAT(Table1[[#This Row],[state]],Table1[[#This Row],[Goal Range]])</f>
        <v>failed19999</v>
      </c>
    </row>
    <row r="705" spans="1:22" ht="43.2" hidden="1">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1">
        <f t="shared" si="64"/>
        <v>42711.950798611113</v>
      </c>
      <c r="T705" s="11">
        <f t="shared" si="65"/>
        <v>42766.98055555555</v>
      </c>
      <c r="U7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705" t="str">
        <f>_xlfn.CONCAT(Table1[[#This Row],[state]],Table1[[#This Row],[Goal Range]])</f>
        <v>failed19999</v>
      </c>
    </row>
    <row r="706" spans="1:22" ht="43.2" hidden="1">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66">E706/D706</f>
        <v>8.7454545454545458E-3</v>
      </c>
      <c r="P706" s="6">
        <f t="shared" si="61"/>
        <v>120.25</v>
      </c>
      <c r="Q706" t="str">
        <f t="shared" si="62"/>
        <v>technology</v>
      </c>
      <c r="R706" t="str">
        <f t="shared" si="63"/>
        <v>wearables</v>
      </c>
      <c r="S706" s="11">
        <f t="shared" si="64"/>
        <v>42726.192916666667</v>
      </c>
      <c r="T706" s="11">
        <f t="shared" si="65"/>
        <v>42786.192916666667</v>
      </c>
      <c r="U7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706" t="str">
        <f>_xlfn.CONCAT(Table1[[#This Row],[state]],Table1[[#This Row],[Goal Range]])</f>
        <v>failed50000</v>
      </c>
    </row>
    <row r="707" spans="1:22" ht="28.8" hidden="1">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66"/>
        <v>9.7699999999999992E-3</v>
      </c>
      <c r="P707" s="6">
        <f t="shared" ref="P707:P770" si="67">E707/L707</f>
        <v>195.4</v>
      </c>
      <c r="Q707" t="str">
        <f t="shared" ref="Q707:Q770" si="68">LEFT(N707,FIND("/",N707)-1)</f>
        <v>technology</v>
      </c>
      <c r="R707" t="str">
        <f t="shared" ref="R707:R770" si="69">RIGHT(N707,LEN(N707)-FIND("/",N707))</f>
        <v>wearables</v>
      </c>
      <c r="S707" s="11">
        <f t="shared" ref="S707:S770" si="70">(((J707/60)/60)/24)+DATE(1970,1,1)</f>
        <v>42726.491643518515</v>
      </c>
      <c r="T707" s="11">
        <f t="shared" ref="T707:T770" si="71">(((I707/60)/60)/24)+DATE(1970,1,1)</f>
        <v>42756.491643518515</v>
      </c>
      <c r="U7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707" t="str">
        <f>_xlfn.CONCAT(Table1[[#This Row],[state]],Table1[[#This Row],[Goal Range]])</f>
        <v>failed50000</v>
      </c>
    </row>
    <row r="708" spans="1:22" ht="43.2" hidden="1">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e">
        <f t="shared" si="67"/>
        <v>#DIV/0!</v>
      </c>
      <c r="Q708" t="str">
        <f t="shared" si="68"/>
        <v>technology</v>
      </c>
      <c r="R708" t="str">
        <f t="shared" si="69"/>
        <v>wearables</v>
      </c>
      <c r="S708" s="11">
        <f t="shared" si="70"/>
        <v>42676.995173611111</v>
      </c>
      <c r="T708" s="11">
        <f t="shared" si="71"/>
        <v>42718.777083333334</v>
      </c>
      <c r="U7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708" t="str">
        <f>_xlfn.CONCAT(Table1[[#This Row],[state]],Table1[[#This Row],[Goal Range]])</f>
        <v>failed50000</v>
      </c>
    </row>
    <row r="709" spans="1:22" ht="43.2" hidden="1">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1">
        <f t="shared" si="70"/>
        <v>42696.663506944446</v>
      </c>
      <c r="T709" s="11">
        <f t="shared" si="71"/>
        <v>42736.663506944446</v>
      </c>
      <c r="U7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709" t="str">
        <f>_xlfn.CONCAT(Table1[[#This Row],[state]],Table1[[#This Row],[Goal Range]])</f>
        <v>failed50000</v>
      </c>
    </row>
    <row r="710" spans="1:22" ht="43.2" hidden="1">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1">
        <f t="shared" si="70"/>
        <v>41835.581018518518</v>
      </c>
      <c r="T710" s="11">
        <f t="shared" si="71"/>
        <v>41895.581018518518</v>
      </c>
      <c r="U7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710" t="str">
        <f>_xlfn.CONCAT(Table1[[#This Row],[state]],Table1[[#This Row],[Goal Range]])</f>
        <v>failed44999</v>
      </c>
    </row>
    <row r="711" spans="1:22" ht="28.8" hidden="1">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1">
        <f t="shared" si="70"/>
        <v>41948.041192129633</v>
      </c>
      <c r="T711" s="11">
        <f t="shared" si="71"/>
        <v>41978.041192129633</v>
      </c>
      <c r="U7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711" t="str">
        <f>_xlfn.CONCAT(Table1[[#This Row],[state]],Table1[[#This Row],[Goal Range]])</f>
        <v>failed19999</v>
      </c>
    </row>
    <row r="712" spans="1:22" ht="28.8" hidden="1">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e">
        <f t="shared" si="67"/>
        <v>#DIV/0!</v>
      </c>
      <c r="Q712" t="str">
        <f t="shared" si="68"/>
        <v>technology</v>
      </c>
      <c r="R712" t="str">
        <f t="shared" si="69"/>
        <v>wearables</v>
      </c>
      <c r="S712" s="11">
        <f t="shared" si="70"/>
        <v>41837.984976851854</v>
      </c>
      <c r="T712" s="11">
        <f t="shared" si="71"/>
        <v>41871.030555555553</v>
      </c>
      <c r="U7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12" t="str">
        <f>_xlfn.CONCAT(Table1[[#This Row],[state]],Table1[[#This Row],[Goal Range]])</f>
        <v>failed4999</v>
      </c>
    </row>
    <row r="713" spans="1:22" ht="57.6" hidden="1">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1">
        <f t="shared" si="70"/>
        <v>42678.459120370375</v>
      </c>
      <c r="T713" s="11">
        <f t="shared" si="71"/>
        <v>42718.500787037032</v>
      </c>
      <c r="U7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713" t="str">
        <f>_xlfn.CONCAT(Table1[[#This Row],[state]],Table1[[#This Row],[Goal Range]])</f>
        <v>failed50000</v>
      </c>
    </row>
    <row r="714" spans="1:22" ht="57.6" hidden="1">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1">
        <f t="shared" si="70"/>
        <v>42384.680925925932</v>
      </c>
      <c r="T714" s="11">
        <f t="shared" si="71"/>
        <v>42414.680925925932</v>
      </c>
      <c r="U7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714" t="str">
        <f>_xlfn.CONCAT(Table1[[#This Row],[state]],Table1[[#This Row],[Goal Range]])</f>
        <v>failed49999</v>
      </c>
    </row>
    <row r="715" spans="1:22" ht="43.2" hidden="1">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1">
        <f t="shared" si="70"/>
        <v>42496.529305555552</v>
      </c>
      <c r="T715" s="11">
        <f t="shared" si="71"/>
        <v>42526.529305555552</v>
      </c>
      <c r="U7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715" t="str">
        <f>_xlfn.CONCAT(Table1[[#This Row],[state]],Table1[[#This Row],[Goal Range]])</f>
        <v>failed29999</v>
      </c>
    </row>
    <row r="716" spans="1:22" ht="43.2" hidden="1">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1">
        <f t="shared" si="70"/>
        <v>42734.787986111114</v>
      </c>
      <c r="T716" s="11">
        <f t="shared" si="71"/>
        <v>42794.787986111114</v>
      </c>
      <c r="U7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716" t="str">
        <f>_xlfn.CONCAT(Table1[[#This Row],[state]],Table1[[#This Row],[Goal Range]])</f>
        <v>failed19999</v>
      </c>
    </row>
    <row r="717" spans="1:22" ht="57.6" hidden="1">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1">
        <f t="shared" si="70"/>
        <v>42273.090740740736</v>
      </c>
      <c r="T717" s="11">
        <f t="shared" si="71"/>
        <v>42313.132407407407</v>
      </c>
      <c r="U7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717" t="str">
        <f>_xlfn.CONCAT(Table1[[#This Row],[state]],Table1[[#This Row],[Goal Range]])</f>
        <v>failed29999</v>
      </c>
    </row>
    <row r="718" spans="1:22" ht="43.2" hidden="1">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1">
        <f t="shared" si="70"/>
        <v>41940.658645833333</v>
      </c>
      <c r="T718" s="11">
        <f t="shared" si="71"/>
        <v>41974</v>
      </c>
      <c r="U7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18" t="str">
        <f>_xlfn.CONCAT(Table1[[#This Row],[state]],Table1[[#This Row],[Goal Range]])</f>
        <v>failed9999</v>
      </c>
    </row>
    <row r="719" spans="1:22" hidden="1">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1">
        <f t="shared" si="70"/>
        <v>41857.854189814818</v>
      </c>
      <c r="T719" s="11">
        <f t="shared" si="71"/>
        <v>41887.854189814818</v>
      </c>
      <c r="U7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719" t="str">
        <f>_xlfn.CONCAT(Table1[[#This Row],[state]],Table1[[#This Row],[Goal Range]])</f>
        <v>failed50000</v>
      </c>
    </row>
    <row r="720" spans="1:22" ht="43.2" hidden="1">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1">
        <f t="shared" si="70"/>
        <v>42752.845451388886</v>
      </c>
      <c r="T720" s="11">
        <f t="shared" si="71"/>
        <v>42784.249305555553</v>
      </c>
      <c r="U7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720" t="str">
        <f>_xlfn.CONCAT(Table1[[#This Row],[state]],Table1[[#This Row],[Goal Range]])</f>
        <v>failed14999</v>
      </c>
    </row>
    <row r="721" spans="1:22" ht="43.2" hidden="1">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1">
        <f t="shared" si="70"/>
        <v>42409.040231481486</v>
      </c>
      <c r="T721" s="11">
        <f t="shared" si="71"/>
        <v>42423.040231481486</v>
      </c>
      <c r="U7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721" t="str">
        <f>_xlfn.CONCAT(Table1[[#This Row],[state]],Table1[[#This Row],[Goal Range]])</f>
        <v>failed19999</v>
      </c>
    </row>
    <row r="722" spans="1:22" ht="43.2" hidden="1">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1">
        <f t="shared" si="70"/>
        <v>40909.649201388893</v>
      </c>
      <c r="T722" s="11">
        <f t="shared" si="71"/>
        <v>40937.649201388893</v>
      </c>
      <c r="U7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22" t="str">
        <f>_xlfn.CONCAT(Table1[[#This Row],[state]],Table1[[#This Row],[Goal Range]])</f>
        <v>successful4999</v>
      </c>
    </row>
    <row r="723" spans="1:22" ht="57.6" hidden="1">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1">
        <f t="shared" si="70"/>
        <v>41807.571840277778</v>
      </c>
      <c r="T723" s="11">
        <f t="shared" si="71"/>
        <v>41852.571840277778</v>
      </c>
      <c r="U7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23" t="str">
        <f>_xlfn.CONCAT(Table1[[#This Row],[state]],Table1[[#This Row],[Goal Range]])</f>
        <v>successful9999</v>
      </c>
    </row>
    <row r="724" spans="1:22" ht="43.2" hidden="1">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1">
        <f t="shared" si="70"/>
        <v>40977.805300925924</v>
      </c>
      <c r="T724" s="11">
        <f t="shared" si="71"/>
        <v>41007.76363425926</v>
      </c>
      <c r="U7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724" t="str">
        <f>_xlfn.CONCAT(Table1[[#This Row],[state]],Table1[[#This Row],[Goal Range]])</f>
        <v>successful29999</v>
      </c>
    </row>
    <row r="725" spans="1:22" ht="28.8" hidden="1">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1">
        <f t="shared" si="70"/>
        <v>42184.816539351858</v>
      </c>
      <c r="T725" s="11">
        <f t="shared" si="71"/>
        <v>42215.165972222225</v>
      </c>
      <c r="U7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25" t="str">
        <f>_xlfn.CONCAT(Table1[[#This Row],[state]],Table1[[#This Row],[Goal Range]])</f>
        <v>successful9999</v>
      </c>
    </row>
    <row r="726" spans="1:22" ht="43.2" hidden="1">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1">
        <f t="shared" si="70"/>
        <v>40694.638460648144</v>
      </c>
      <c r="T726" s="11">
        <f t="shared" si="71"/>
        <v>40724.638460648144</v>
      </c>
      <c r="U7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26" t="str">
        <f>_xlfn.CONCAT(Table1[[#This Row],[state]],Table1[[#This Row],[Goal Range]])</f>
        <v>successful9999</v>
      </c>
    </row>
    <row r="727" spans="1:22" ht="43.2" hidden="1">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1">
        <f t="shared" si="70"/>
        <v>42321.626296296294</v>
      </c>
      <c r="T727" s="11">
        <f t="shared" si="71"/>
        <v>42351.626296296294</v>
      </c>
      <c r="U7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727" t="str">
        <f>_xlfn.CONCAT(Table1[[#This Row],[state]],Table1[[#This Row],[Goal Range]])</f>
        <v>successful24999</v>
      </c>
    </row>
    <row r="728" spans="1:22" ht="43.2" hidden="1">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1">
        <f t="shared" si="70"/>
        <v>41346.042673611111</v>
      </c>
      <c r="T728" s="11">
        <f t="shared" si="71"/>
        <v>41376.042673611111</v>
      </c>
      <c r="U7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28" t="str">
        <f>_xlfn.CONCAT(Table1[[#This Row],[state]],Table1[[#This Row],[Goal Range]])</f>
        <v>successful4999</v>
      </c>
    </row>
    <row r="729" spans="1:22" ht="57.6" hidden="1">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1">
        <f t="shared" si="70"/>
        <v>41247.020243055551</v>
      </c>
      <c r="T729" s="11">
        <f t="shared" si="71"/>
        <v>41288.888888888891</v>
      </c>
      <c r="U7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29" t="str">
        <f>_xlfn.CONCAT(Table1[[#This Row],[state]],Table1[[#This Row],[Goal Range]])</f>
        <v>successful4999</v>
      </c>
    </row>
    <row r="730" spans="1:22" ht="43.2" hidden="1">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1">
        <f t="shared" si="70"/>
        <v>40731.837465277778</v>
      </c>
      <c r="T730" s="11">
        <f t="shared" si="71"/>
        <v>40776.837465277778</v>
      </c>
      <c r="U7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30" t="str">
        <f>_xlfn.CONCAT(Table1[[#This Row],[state]],Table1[[#This Row],[Goal Range]])</f>
        <v>successful9999</v>
      </c>
    </row>
    <row r="731" spans="1:22" ht="43.2" hidden="1">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1">
        <f t="shared" si="70"/>
        <v>41111.185891203706</v>
      </c>
      <c r="T731" s="11">
        <f t="shared" si="71"/>
        <v>41171.185891203706</v>
      </c>
      <c r="U7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31" t="str">
        <f>_xlfn.CONCAT(Table1[[#This Row],[state]],Table1[[#This Row],[Goal Range]])</f>
        <v>successful4999</v>
      </c>
    </row>
    <row r="732" spans="1:22" ht="28.8" hidden="1">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1">
        <f t="shared" si="70"/>
        <v>40854.745266203703</v>
      </c>
      <c r="T732" s="11">
        <f t="shared" si="71"/>
        <v>40884.745266203703</v>
      </c>
      <c r="U7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732" t="str">
        <f>_xlfn.CONCAT(Table1[[#This Row],[state]],Table1[[#This Row],[Goal Range]])</f>
        <v>successful24999</v>
      </c>
    </row>
    <row r="733" spans="1:22" ht="43.2" hidden="1">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1">
        <f t="shared" si="70"/>
        <v>40879.795682870368</v>
      </c>
      <c r="T733" s="11">
        <f t="shared" si="71"/>
        <v>40930.25</v>
      </c>
      <c r="U7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33" t="str">
        <f>_xlfn.CONCAT(Table1[[#This Row],[state]],Table1[[#This Row],[Goal Range]])</f>
        <v>successful9999</v>
      </c>
    </row>
    <row r="734" spans="1:22" ht="43.2" hidden="1">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1">
        <f t="shared" si="70"/>
        <v>41486.424317129626</v>
      </c>
      <c r="T734" s="11">
        <f t="shared" si="71"/>
        <v>41546.424317129626</v>
      </c>
      <c r="U7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734" t="str">
        <f>_xlfn.CONCAT(Table1[[#This Row],[state]],Table1[[#This Row],[Goal Range]])</f>
        <v>successful1000</v>
      </c>
    </row>
    <row r="735" spans="1:22" ht="57.6" hidden="1">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1">
        <f t="shared" si="70"/>
        <v>41598.420046296298</v>
      </c>
      <c r="T735" s="11">
        <f t="shared" si="71"/>
        <v>41628.420046296298</v>
      </c>
      <c r="U7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35" t="str">
        <f>_xlfn.CONCAT(Table1[[#This Row],[state]],Table1[[#This Row],[Goal Range]])</f>
        <v>successful4999</v>
      </c>
    </row>
    <row r="736" spans="1:22" ht="43.2" hidden="1">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1">
        <f t="shared" si="70"/>
        <v>42102.164583333331</v>
      </c>
      <c r="T736" s="11">
        <f t="shared" si="71"/>
        <v>42133.208333333328</v>
      </c>
      <c r="U7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36" t="str">
        <f>_xlfn.CONCAT(Table1[[#This Row],[state]],Table1[[#This Row],[Goal Range]])</f>
        <v>successful9999</v>
      </c>
    </row>
    <row r="737" spans="1:22" ht="43.2" hidden="1">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1">
        <f t="shared" si="70"/>
        <v>41946.029467592591</v>
      </c>
      <c r="T737" s="11">
        <f t="shared" si="71"/>
        <v>41977.027083333334</v>
      </c>
      <c r="U7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737" t="str">
        <f>_xlfn.CONCAT(Table1[[#This Row],[state]],Table1[[#This Row],[Goal Range]])</f>
        <v>successful49999</v>
      </c>
    </row>
    <row r="738" spans="1:22" ht="43.2" hidden="1">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1">
        <f t="shared" si="70"/>
        <v>41579.734259259261</v>
      </c>
      <c r="T738" s="11">
        <f t="shared" si="71"/>
        <v>41599.207638888889</v>
      </c>
      <c r="U7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38" t="str">
        <f>_xlfn.CONCAT(Table1[[#This Row],[state]],Table1[[#This Row],[Goal Range]])</f>
        <v>successful4999</v>
      </c>
    </row>
    <row r="739" spans="1:22" ht="43.2" hidden="1">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1">
        <f t="shared" si="70"/>
        <v>41667.275312500002</v>
      </c>
      <c r="T739" s="11">
        <f t="shared" si="71"/>
        <v>41684.833333333336</v>
      </c>
      <c r="U7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39" t="str">
        <f>_xlfn.CONCAT(Table1[[#This Row],[state]],Table1[[#This Row],[Goal Range]])</f>
        <v>successful9999</v>
      </c>
    </row>
    <row r="740" spans="1:22" ht="28.8" hidden="1">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1">
        <f t="shared" si="70"/>
        <v>41943.604097222218</v>
      </c>
      <c r="T740" s="11">
        <f t="shared" si="71"/>
        <v>41974.207638888889</v>
      </c>
      <c r="U7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40" t="str">
        <f>_xlfn.CONCAT(Table1[[#This Row],[state]],Table1[[#This Row],[Goal Range]])</f>
        <v>successful4999</v>
      </c>
    </row>
    <row r="741" spans="1:22" ht="43.2" hidden="1">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1">
        <f t="shared" si="70"/>
        <v>41829.502650462964</v>
      </c>
      <c r="T741" s="11">
        <f t="shared" si="71"/>
        <v>41862.502650462964</v>
      </c>
      <c r="U7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41" t="str">
        <f>_xlfn.CONCAT(Table1[[#This Row],[state]],Table1[[#This Row],[Goal Range]])</f>
        <v>successful9999</v>
      </c>
    </row>
    <row r="742" spans="1:22" ht="57.6" hidden="1">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1">
        <f t="shared" si="70"/>
        <v>42162.146782407406</v>
      </c>
      <c r="T742" s="11">
        <f t="shared" si="71"/>
        <v>42176.146782407406</v>
      </c>
      <c r="U7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42" t="str">
        <f>_xlfn.CONCAT(Table1[[#This Row],[state]],Table1[[#This Row],[Goal Range]])</f>
        <v>successful4999</v>
      </c>
    </row>
    <row r="743" spans="1:22" ht="28.8" hidden="1">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1">
        <f t="shared" si="70"/>
        <v>41401.648217592592</v>
      </c>
      <c r="T743" s="11">
        <f t="shared" si="71"/>
        <v>41436.648217592592</v>
      </c>
      <c r="U7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743" t="str">
        <f>_xlfn.CONCAT(Table1[[#This Row],[state]],Table1[[#This Row],[Goal Range]])</f>
        <v>successful14999</v>
      </c>
    </row>
    <row r="744" spans="1:22" ht="57.6" hidden="1">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1">
        <f t="shared" si="70"/>
        <v>41689.917962962965</v>
      </c>
      <c r="T744" s="11">
        <f t="shared" si="71"/>
        <v>41719.876296296294</v>
      </c>
      <c r="U7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44" t="str">
        <f>_xlfn.CONCAT(Table1[[#This Row],[state]],Table1[[#This Row],[Goal Range]])</f>
        <v>successful4999</v>
      </c>
    </row>
    <row r="745" spans="1:22" ht="43.2" hidden="1">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1">
        <f t="shared" si="70"/>
        <v>40990.709317129629</v>
      </c>
      <c r="T745" s="11">
        <f t="shared" si="71"/>
        <v>41015.875</v>
      </c>
      <c r="U7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745" t="str">
        <f>_xlfn.CONCAT(Table1[[#This Row],[state]],Table1[[#This Row],[Goal Range]])</f>
        <v>successful1000</v>
      </c>
    </row>
    <row r="746" spans="1:22" ht="43.2" hidden="1">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1">
        <f t="shared" si="70"/>
        <v>41226.95721064815</v>
      </c>
      <c r="T746" s="11">
        <f t="shared" si="71"/>
        <v>41256.95721064815</v>
      </c>
      <c r="U7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46" t="str">
        <f>_xlfn.CONCAT(Table1[[#This Row],[state]],Table1[[#This Row],[Goal Range]])</f>
        <v>successful9999</v>
      </c>
    </row>
    <row r="747" spans="1:22" ht="43.2" hidden="1">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1">
        <f t="shared" si="70"/>
        <v>41367.572280092594</v>
      </c>
      <c r="T747" s="11">
        <f t="shared" si="71"/>
        <v>41397.572280092594</v>
      </c>
      <c r="U7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47" t="str">
        <f>_xlfn.CONCAT(Table1[[#This Row],[state]],Table1[[#This Row],[Goal Range]])</f>
        <v>successful4999</v>
      </c>
    </row>
    <row r="748" spans="1:22" ht="28.8" hidden="1">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1">
        <f t="shared" si="70"/>
        <v>41157.042928240742</v>
      </c>
      <c r="T748" s="11">
        <f t="shared" si="71"/>
        <v>41175.165972222225</v>
      </c>
      <c r="U7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48" t="str">
        <f>_xlfn.CONCAT(Table1[[#This Row],[state]],Table1[[#This Row],[Goal Range]])</f>
        <v>successful4999</v>
      </c>
    </row>
    <row r="749" spans="1:22" ht="43.2" hidden="1">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1">
        <f t="shared" si="70"/>
        <v>41988.548831018517</v>
      </c>
      <c r="T749" s="11">
        <f t="shared" si="71"/>
        <v>42019.454166666663</v>
      </c>
      <c r="U7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49" t="str">
        <f>_xlfn.CONCAT(Table1[[#This Row],[state]],Table1[[#This Row],[Goal Range]])</f>
        <v>successful9999</v>
      </c>
    </row>
    <row r="750" spans="1:22" ht="43.2" hidden="1">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1">
        <f t="shared" si="70"/>
        <v>41831.846828703703</v>
      </c>
      <c r="T750" s="11">
        <f t="shared" si="71"/>
        <v>41861.846828703703</v>
      </c>
      <c r="U7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50" t="str">
        <f>_xlfn.CONCAT(Table1[[#This Row],[state]],Table1[[#This Row],[Goal Range]])</f>
        <v>successful4999</v>
      </c>
    </row>
    <row r="751" spans="1:22" ht="43.2" hidden="1">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1">
        <f t="shared" si="70"/>
        <v>42733.94131944445</v>
      </c>
      <c r="T751" s="11">
        <f t="shared" si="71"/>
        <v>42763.94131944445</v>
      </c>
      <c r="U7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751" t="str">
        <f>_xlfn.CONCAT(Table1[[#This Row],[state]],Table1[[#This Row],[Goal Range]])</f>
        <v>successful14999</v>
      </c>
    </row>
    <row r="752" spans="1:22" ht="43.2" hidden="1">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1">
        <f t="shared" si="70"/>
        <v>41299.878148148149</v>
      </c>
      <c r="T752" s="11">
        <f t="shared" si="71"/>
        <v>41329.878148148149</v>
      </c>
      <c r="U7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52" t="str">
        <f>_xlfn.CONCAT(Table1[[#This Row],[state]],Table1[[#This Row],[Goal Range]])</f>
        <v>successful4999</v>
      </c>
    </row>
    <row r="753" spans="1:22" ht="43.2" hidden="1">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1">
        <f t="shared" si="70"/>
        <v>40713.630497685182</v>
      </c>
      <c r="T753" s="11">
        <f t="shared" si="71"/>
        <v>40759.630497685182</v>
      </c>
      <c r="U7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53" t="str">
        <f>_xlfn.CONCAT(Table1[[#This Row],[state]],Table1[[#This Row],[Goal Range]])</f>
        <v>successful4999</v>
      </c>
    </row>
    <row r="754" spans="1:22" ht="57.6" hidden="1">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1">
        <f t="shared" si="70"/>
        <v>42639.421493055561</v>
      </c>
      <c r="T754" s="11">
        <f t="shared" si="71"/>
        <v>42659.458333333328</v>
      </c>
      <c r="U7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54" t="str">
        <f>_xlfn.CONCAT(Table1[[#This Row],[state]],Table1[[#This Row],[Goal Range]])</f>
        <v>successful9999</v>
      </c>
    </row>
    <row r="755" spans="1:22" ht="43.2" hidden="1">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1">
        <f t="shared" si="70"/>
        <v>42019.590173611112</v>
      </c>
      <c r="T755" s="11">
        <f t="shared" si="71"/>
        <v>42049.590173611112</v>
      </c>
      <c r="U7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755" t="str">
        <f>_xlfn.CONCAT(Table1[[#This Row],[state]],Table1[[#This Row],[Goal Range]])</f>
        <v>successful14999</v>
      </c>
    </row>
    <row r="756" spans="1:22" ht="43.2" hidden="1">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1">
        <f t="shared" si="70"/>
        <v>41249.749085648145</v>
      </c>
      <c r="T756" s="11">
        <f t="shared" si="71"/>
        <v>41279.749085648145</v>
      </c>
      <c r="U7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56" t="str">
        <f>_xlfn.CONCAT(Table1[[#This Row],[state]],Table1[[#This Row],[Goal Range]])</f>
        <v>successful4999</v>
      </c>
    </row>
    <row r="757" spans="1:22" ht="43.2" hidden="1">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1">
        <f t="shared" si="70"/>
        <v>41383.605057870373</v>
      </c>
      <c r="T757" s="11">
        <f t="shared" si="71"/>
        <v>41414.02847222222</v>
      </c>
      <c r="U7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57" t="str">
        <f>_xlfn.CONCAT(Table1[[#This Row],[state]],Table1[[#This Row],[Goal Range]])</f>
        <v>successful4999</v>
      </c>
    </row>
    <row r="758" spans="1:22" ht="43.2" hidden="1">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1">
        <f t="shared" si="70"/>
        <v>40590.766886574071</v>
      </c>
      <c r="T758" s="11">
        <f t="shared" si="71"/>
        <v>40651.725219907406</v>
      </c>
      <c r="U7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758" t="str">
        <f>_xlfn.CONCAT(Table1[[#This Row],[state]],Table1[[#This Row],[Goal Range]])</f>
        <v>successful1000</v>
      </c>
    </row>
    <row r="759" spans="1:22" ht="43.2" hidden="1">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1">
        <f t="shared" si="70"/>
        <v>41235.054560185185</v>
      </c>
      <c r="T759" s="11">
        <f t="shared" si="71"/>
        <v>41249.054560185185</v>
      </c>
      <c r="U7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759" t="str">
        <f>_xlfn.CONCAT(Table1[[#This Row],[state]],Table1[[#This Row],[Goal Range]])</f>
        <v>successful1000</v>
      </c>
    </row>
    <row r="760" spans="1:22" ht="28.8" hidden="1">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1">
        <f t="shared" si="70"/>
        <v>40429.836435185185</v>
      </c>
      <c r="T760" s="11">
        <f t="shared" si="71"/>
        <v>40459.836435185185</v>
      </c>
      <c r="U7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60" t="str">
        <f>_xlfn.CONCAT(Table1[[#This Row],[state]],Table1[[#This Row],[Goal Range]])</f>
        <v>successful4999</v>
      </c>
    </row>
    <row r="761" spans="1:22" ht="43.2" hidden="1">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1">
        <f t="shared" si="70"/>
        <v>41789.330312500002</v>
      </c>
      <c r="T761" s="11">
        <f t="shared" si="71"/>
        <v>41829.330312500002</v>
      </c>
      <c r="U7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61" t="str">
        <f>_xlfn.CONCAT(Table1[[#This Row],[state]],Table1[[#This Row],[Goal Range]])</f>
        <v>successful9999</v>
      </c>
    </row>
    <row r="762" spans="1:22" ht="43.2" hidden="1">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e">
        <f t="shared" si="67"/>
        <v>#DIV/0!</v>
      </c>
      <c r="Q762" t="str">
        <f t="shared" si="68"/>
        <v>publishing</v>
      </c>
      <c r="R762" t="str">
        <f t="shared" si="69"/>
        <v>fiction</v>
      </c>
      <c r="S762" s="11">
        <f t="shared" si="70"/>
        <v>42670.764039351852</v>
      </c>
      <c r="T762" s="11">
        <f t="shared" si="71"/>
        <v>42700.805706018517</v>
      </c>
      <c r="U7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62" t="str">
        <f>_xlfn.CONCAT(Table1[[#This Row],[state]],Table1[[#This Row],[Goal Range]])</f>
        <v>failed4999</v>
      </c>
    </row>
    <row r="763" spans="1:22" ht="43.2" hidden="1">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1">
        <f t="shared" si="70"/>
        <v>41642.751458333332</v>
      </c>
      <c r="T763" s="11">
        <f t="shared" si="71"/>
        <v>41672.751458333332</v>
      </c>
      <c r="U7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63" t="str">
        <f>_xlfn.CONCAT(Table1[[#This Row],[state]],Table1[[#This Row],[Goal Range]])</f>
        <v>failed9999</v>
      </c>
    </row>
    <row r="764" spans="1:22" ht="43.2" hidden="1">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e">
        <f t="shared" si="67"/>
        <v>#DIV/0!</v>
      </c>
      <c r="Q764" t="str">
        <f t="shared" si="68"/>
        <v>publishing</v>
      </c>
      <c r="R764" t="str">
        <f t="shared" si="69"/>
        <v>fiction</v>
      </c>
      <c r="S764" s="11">
        <f t="shared" si="70"/>
        <v>42690.858449074076</v>
      </c>
      <c r="T764" s="11">
        <f t="shared" si="71"/>
        <v>42708.25</v>
      </c>
      <c r="U7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64" t="str">
        <f>_xlfn.CONCAT(Table1[[#This Row],[state]],Table1[[#This Row],[Goal Range]])</f>
        <v>failed4999</v>
      </c>
    </row>
    <row r="765" spans="1:22" ht="43.2" hidden="1">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1">
        <f t="shared" si="70"/>
        <v>41471.446851851848</v>
      </c>
      <c r="T765" s="11">
        <f t="shared" si="71"/>
        <v>41501.446851851848</v>
      </c>
      <c r="U7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65" t="str">
        <f>_xlfn.CONCAT(Table1[[#This Row],[state]],Table1[[#This Row],[Goal Range]])</f>
        <v>failed4999</v>
      </c>
    </row>
    <row r="766" spans="1:22" ht="43.2" hidden="1">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e">
        <f t="shared" si="67"/>
        <v>#DIV/0!</v>
      </c>
      <c r="Q766" t="str">
        <f t="shared" si="68"/>
        <v>publishing</v>
      </c>
      <c r="R766" t="str">
        <f t="shared" si="69"/>
        <v>fiction</v>
      </c>
      <c r="S766" s="11">
        <f t="shared" si="70"/>
        <v>42227.173159722224</v>
      </c>
      <c r="T766" s="11">
        <f t="shared" si="71"/>
        <v>42257.173159722224</v>
      </c>
      <c r="U7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66" t="str">
        <f>_xlfn.CONCAT(Table1[[#This Row],[state]],Table1[[#This Row],[Goal Range]])</f>
        <v>failed9999</v>
      </c>
    </row>
    <row r="767" spans="1:22" ht="43.2" hidden="1">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1">
        <f t="shared" si="70"/>
        <v>41901.542638888888</v>
      </c>
      <c r="T767" s="11">
        <f t="shared" si="71"/>
        <v>41931.542638888888</v>
      </c>
      <c r="U7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67" t="str">
        <f>_xlfn.CONCAT(Table1[[#This Row],[state]],Table1[[#This Row],[Goal Range]])</f>
        <v>failed9999</v>
      </c>
    </row>
    <row r="768" spans="1:22" ht="43.2" hidden="1">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e">
        <f t="shared" si="67"/>
        <v>#DIV/0!</v>
      </c>
      <c r="Q768" t="str">
        <f t="shared" si="68"/>
        <v>publishing</v>
      </c>
      <c r="R768" t="str">
        <f t="shared" si="69"/>
        <v>fiction</v>
      </c>
      <c r="S768" s="11">
        <f t="shared" si="70"/>
        <v>42021.783368055556</v>
      </c>
      <c r="T768" s="11">
        <f t="shared" si="71"/>
        <v>42051.783368055556</v>
      </c>
      <c r="U7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68" t="str">
        <f>_xlfn.CONCAT(Table1[[#This Row],[state]],Table1[[#This Row],[Goal Range]])</f>
        <v>failed4999</v>
      </c>
    </row>
    <row r="769" spans="1:22" ht="57.6" hidden="1">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1">
        <f t="shared" si="70"/>
        <v>42115.143634259264</v>
      </c>
      <c r="T769" s="11">
        <f t="shared" si="71"/>
        <v>42145.143634259264</v>
      </c>
      <c r="U7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69" t="str">
        <f>_xlfn.CONCAT(Table1[[#This Row],[state]],Table1[[#This Row],[Goal Range]])</f>
        <v>failed9999</v>
      </c>
    </row>
    <row r="770" spans="1:22" ht="43.2" hidden="1">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72">E770/D770</f>
        <v>0</v>
      </c>
      <c r="P770" s="6" t="e">
        <f t="shared" si="67"/>
        <v>#DIV/0!</v>
      </c>
      <c r="Q770" t="str">
        <f t="shared" si="68"/>
        <v>publishing</v>
      </c>
      <c r="R770" t="str">
        <f t="shared" si="69"/>
        <v>fiction</v>
      </c>
      <c r="S770" s="11">
        <f t="shared" si="70"/>
        <v>41594.207060185188</v>
      </c>
      <c r="T770" s="11">
        <f t="shared" si="71"/>
        <v>41624.207060185188</v>
      </c>
      <c r="U7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70" t="str">
        <f>_xlfn.CONCAT(Table1[[#This Row],[state]],Table1[[#This Row],[Goal Range]])</f>
        <v>failed4999</v>
      </c>
    </row>
    <row r="771" spans="1:22" ht="57.6" hidden="1">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72"/>
        <v>0.41399999999999998</v>
      </c>
      <c r="P771" s="6">
        <f t="shared" ref="P771:P834" si="73">E771/L771</f>
        <v>31.846153846153847</v>
      </c>
      <c r="Q771" t="str">
        <f t="shared" ref="Q771:Q834" si="74">LEFT(N771,FIND("/",N771)-1)</f>
        <v>publishing</v>
      </c>
      <c r="R771" t="str">
        <f t="shared" ref="R771:R834" si="75">RIGHT(N771,LEN(N771)-FIND("/",N771))</f>
        <v>fiction</v>
      </c>
      <c r="S771" s="11">
        <f t="shared" ref="S771:S834" si="76">(((J771/60)/60)/24)+DATE(1970,1,1)</f>
        <v>41604.996458333335</v>
      </c>
      <c r="T771" s="11">
        <f t="shared" ref="T771:T834" si="77">(((I771/60)/60)/24)+DATE(1970,1,1)</f>
        <v>41634.996458333335</v>
      </c>
      <c r="U7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71" t="str">
        <f>_xlfn.CONCAT(Table1[[#This Row],[state]],Table1[[#This Row],[Goal Range]])</f>
        <v>failed4999</v>
      </c>
    </row>
    <row r="772" spans="1:22" ht="43.2" hidden="1">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e">
        <f t="shared" si="73"/>
        <v>#DIV/0!</v>
      </c>
      <c r="Q772" t="str">
        <f t="shared" si="74"/>
        <v>publishing</v>
      </c>
      <c r="R772" t="str">
        <f t="shared" si="75"/>
        <v>fiction</v>
      </c>
      <c r="S772" s="11">
        <f t="shared" si="76"/>
        <v>41289.999641203707</v>
      </c>
      <c r="T772" s="11">
        <f t="shared" si="77"/>
        <v>41329.999641203707</v>
      </c>
      <c r="U7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772" t="str">
        <f>_xlfn.CONCAT(Table1[[#This Row],[state]],Table1[[#This Row],[Goal Range]])</f>
        <v>failed19999</v>
      </c>
    </row>
    <row r="773" spans="1:22" ht="43.2" hidden="1">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1">
        <f t="shared" si="76"/>
        <v>42349.824097222227</v>
      </c>
      <c r="T773" s="11">
        <f t="shared" si="77"/>
        <v>42399.824097222227</v>
      </c>
      <c r="U7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773" t="str">
        <f>_xlfn.CONCAT(Table1[[#This Row],[state]],Table1[[#This Row],[Goal Range]])</f>
        <v>failed39999</v>
      </c>
    </row>
    <row r="774" spans="1:22" ht="57.6" hidden="1">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1">
        <f t="shared" si="76"/>
        <v>40068.056932870371</v>
      </c>
      <c r="T774" s="11">
        <f t="shared" si="77"/>
        <v>40118.165972222225</v>
      </c>
      <c r="U7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74" t="str">
        <f>_xlfn.CONCAT(Table1[[#This Row],[state]],Table1[[#This Row],[Goal Range]])</f>
        <v>failed4999</v>
      </c>
    </row>
    <row r="775" spans="1:22" ht="43.2" hidden="1">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1">
        <f t="shared" si="76"/>
        <v>42100.735937499994</v>
      </c>
      <c r="T775" s="11">
        <f t="shared" si="77"/>
        <v>42134.959027777775</v>
      </c>
      <c r="U7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75" t="str">
        <f>_xlfn.CONCAT(Table1[[#This Row],[state]],Table1[[#This Row],[Goal Range]])</f>
        <v>failed4999</v>
      </c>
    </row>
    <row r="776" spans="1:22" ht="43.2" hidden="1">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1">
        <f t="shared" si="76"/>
        <v>41663.780300925922</v>
      </c>
      <c r="T776" s="11">
        <f t="shared" si="77"/>
        <v>41693.780300925922</v>
      </c>
      <c r="U7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776" t="str">
        <f>_xlfn.CONCAT(Table1[[#This Row],[state]],Table1[[#This Row],[Goal Range]])</f>
        <v>failed1000</v>
      </c>
    </row>
    <row r="777" spans="1:22" ht="43.2" hidden="1">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1">
        <f t="shared" si="76"/>
        <v>40863.060127314813</v>
      </c>
      <c r="T777" s="11">
        <f t="shared" si="77"/>
        <v>40893.060127314813</v>
      </c>
      <c r="U7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777" t="str">
        <f>_xlfn.CONCAT(Table1[[#This Row],[state]],Table1[[#This Row],[Goal Range]])</f>
        <v>failed14999</v>
      </c>
    </row>
    <row r="778" spans="1:22" ht="43.2" hidden="1">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1">
        <f t="shared" si="76"/>
        <v>42250.685706018514</v>
      </c>
      <c r="T778" s="11">
        <f t="shared" si="77"/>
        <v>42288.208333333328</v>
      </c>
      <c r="U7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78" t="str">
        <f>_xlfn.CONCAT(Table1[[#This Row],[state]],Table1[[#This Row],[Goal Range]])</f>
        <v>failed9999</v>
      </c>
    </row>
    <row r="779" spans="1:22" ht="43.2" hidden="1">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1">
        <f t="shared" si="76"/>
        <v>41456.981215277774</v>
      </c>
      <c r="T779" s="11">
        <f t="shared" si="77"/>
        <v>41486.981215277774</v>
      </c>
      <c r="U7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79" t="str">
        <f>_xlfn.CONCAT(Table1[[#This Row],[state]],Table1[[#This Row],[Goal Range]])</f>
        <v>failed4999</v>
      </c>
    </row>
    <row r="780" spans="1:22" ht="43.2" hidden="1">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1">
        <f t="shared" si="76"/>
        <v>41729.702314814815</v>
      </c>
      <c r="T780" s="11">
        <f t="shared" si="77"/>
        <v>41759.702314814815</v>
      </c>
      <c r="U7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780" t="str">
        <f>_xlfn.CONCAT(Table1[[#This Row],[state]],Table1[[#This Row],[Goal Range]])</f>
        <v>failed1000</v>
      </c>
    </row>
    <row r="781" spans="1:22" ht="57.6" hidden="1">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1">
        <f t="shared" si="76"/>
        <v>40436.68408564815</v>
      </c>
      <c r="T781" s="11">
        <f t="shared" si="77"/>
        <v>40466.166666666664</v>
      </c>
      <c r="U7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781" t="str">
        <f>_xlfn.CONCAT(Table1[[#This Row],[state]],Table1[[#This Row],[Goal Range]])</f>
        <v>failed19999</v>
      </c>
    </row>
    <row r="782" spans="1:22" ht="43.2" hidden="1">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1">
        <f t="shared" si="76"/>
        <v>40636.673900462964</v>
      </c>
      <c r="T782" s="11">
        <f t="shared" si="77"/>
        <v>40666.673900462964</v>
      </c>
      <c r="U7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82" t="str">
        <f>_xlfn.CONCAT(Table1[[#This Row],[state]],Table1[[#This Row],[Goal Range]])</f>
        <v>successful4999</v>
      </c>
    </row>
    <row r="783" spans="1:22" ht="43.2" hidden="1">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1">
        <f t="shared" si="76"/>
        <v>41403.000856481485</v>
      </c>
      <c r="T783" s="11">
        <f t="shared" si="77"/>
        <v>41433.000856481485</v>
      </c>
      <c r="U7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783" t="str">
        <f>_xlfn.CONCAT(Table1[[#This Row],[state]],Table1[[#This Row],[Goal Range]])</f>
        <v>successful1000</v>
      </c>
    </row>
    <row r="784" spans="1:22" ht="43.2" hidden="1">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1">
        <f t="shared" si="76"/>
        <v>41116.758125</v>
      </c>
      <c r="T784" s="11">
        <f t="shared" si="77"/>
        <v>41146.758125</v>
      </c>
      <c r="U7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784" t="str">
        <f>_xlfn.CONCAT(Table1[[#This Row],[state]],Table1[[#This Row],[Goal Range]])</f>
        <v>successful1000</v>
      </c>
    </row>
    <row r="785" spans="1:22" ht="43.2" hidden="1">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1">
        <f t="shared" si="76"/>
        <v>40987.773715277777</v>
      </c>
      <c r="T785" s="11">
        <f t="shared" si="77"/>
        <v>41026.916666666664</v>
      </c>
      <c r="U7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85" t="str">
        <f>_xlfn.CONCAT(Table1[[#This Row],[state]],Table1[[#This Row],[Goal Range]])</f>
        <v>successful4999</v>
      </c>
    </row>
    <row r="786" spans="1:22" ht="43.2" hidden="1">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1">
        <f t="shared" si="76"/>
        <v>41675.149525462963</v>
      </c>
      <c r="T786" s="11">
        <f t="shared" si="77"/>
        <v>41715.107858796298</v>
      </c>
      <c r="U7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86" t="str">
        <f>_xlfn.CONCAT(Table1[[#This Row],[state]],Table1[[#This Row],[Goal Range]])</f>
        <v>successful4999</v>
      </c>
    </row>
    <row r="787" spans="1:22" ht="43.2" hidden="1">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1">
        <f t="shared" si="76"/>
        <v>41303.593923611108</v>
      </c>
      <c r="T787" s="11">
        <f t="shared" si="77"/>
        <v>41333.593923611108</v>
      </c>
      <c r="U7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787" t="str">
        <f>_xlfn.CONCAT(Table1[[#This Row],[state]],Table1[[#This Row],[Goal Range]])</f>
        <v>successful1000</v>
      </c>
    </row>
    <row r="788" spans="1:22" ht="43.2" hidden="1">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1">
        <f t="shared" si="76"/>
        <v>40983.055949074071</v>
      </c>
      <c r="T788" s="11">
        <f t="shared" si="77"/>
        <v>41040.657638888886</v>
      </c>
      <c r="U7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88" t="str">
        <f>_xlfn.CONCAT(Table1[[#This Row],[state]],Table1[[#This Row],[Goal Range]])</f>
        <v>successful9999</v>
      </c>
    </row>
    <row r="789" spans="1:22" ht="43.2" hidden="1">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1">
        <f t="shared" si="76"/>
        <v>41549.627615740741</v>
      </c>
      <c r="T789" s="11">
        <f t="shared" si="77"/>
        <v>41579.627615740741</v>
      </c>
      <c r="U7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89" t="str">
        <f>_xlfn.CONCAT(Table1[[#This Row],[state]],Table1[[#This Row],[Goal Range]])</f>
        <v>successful4999</v>
      </c>
    </row>
    <row r="790" spans="1:22" ht="43.2" hidden="1">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1">
        <f t="shared" si="76"/>
        <v>41059.006805555553</v>
      </c>
      <c r="T790" s="11">
        <f t="shared" si="77"/>
        <v>41097.165972222225</v>
      </c>
      <c r="U7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90" t="str">
        <f>_xlfn.CONCAT(Table1[[#This Row],[state]],Table1[[#This Row],[Goal Range]])</f>
        <v>successful4999</v>
      </c>
    </row>
    <row r="791" spans="1:22" ht="43.2" hidden="1">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1">
        <f t="shared" si="76"/>
        <v>41277.186111111114</v>
      </c>
      <c r="T791" s="11">
        <f t="shared" si="77"/>
        <v>41295.332638888889</v>
      </c>
      <c r="U7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91" t="str">
        <f>_xlfn.CONCAT(Table1[[#This Row],[state]],Table1[[#This Row],[Goal Range]])</f>
        <v>successful4999</v>
      </c>
    </row>
    <row r="792" spans="1:22" ht="43.2" hidden="1">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1">
        <f t="shared" si="76"/>
        <v>41276.047905092593</v>
      </c>
      <c r="T792" s="11">
        <f t="shared" si="77"/>
        <v>41306.047905092593</v>
      </c>
      <c r="U7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792" t="str">
        <f>_xlfn.CONCAT(Table1[[#This Row],[state]],Table1[[#This Row],[Goal Range]])</f>
        <v>successful14999</v>
      </c>
    </row>
    <row r="793" spans="1:22" ht="43.2" hidden="1">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1">
        <f t="shared" si="76"/>
        <v>41557.780624999999</v>
      </c>
      <c r="T793" s="11">
        <f t="shared" si="77"/>
        <v>41591.249305555553</v>
      </c>
      <c r="U7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93" t="str">
        <f>_xlfn.CONCAT(Table1[[#This Row],[state]],Table1[[#This Row],[Goal Range]])</f>
        <v>successful9999</v>
      </c>
    </row>
    <row r="794" spans="1:22" ht="28.8" hidden="1">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1">
        <f t="shared" si="76"/>
        <v>41555.873645833337</v>
      </c>
      <c r="T794" s="11">
        <f t="shared" si="77"/>
        <v>41585.915312500001</v>
      </c>
      <c r="U7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94" t="str">
        <f>_xlfn.CONCAT(Table1[[#This Row],[state]],Table1[[#This Row],[Goal Range]])</f>
        <v>successful4999</v>
      </c>
    </row>
    <row r="795" spans="1:22" ht="43.2" hidden="1">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1">
        <f t="shared" si="76"/>
        <v>41442.741249999999</v>
      </c>
      <c r="T795" s="11">
        <f t="shared" si="77"/>
        <v>41458.207638888889</v>
      </c>
      <c r="U7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95" t="str">
        <f>_xlfn.CONCAT(Table1[[#This Row],[state]],Table1[[#This Row],[Goal Range]])</f>
        <v>successful4999</v>
      </c>
    </row>
    <row r="796" spans="1:22" ht="43.2" hidden="1">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1">
        <f t="shared" si="76"/>
        <v>40736.115011574075</v>
      </c>
      <c r="T796" s="11">
        <f t="shared" si="77"/>
        <v>40791.712500000001</v>
      </c>
      <c r="U7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796" t="str">
        <f>_xlfn.CONCAT(Table1[[#This Row],[state]],Table1[[#This Row],[Goal Range]])</f>
        <v>successful9999</v>
      </c>
    </row>
    <row r="797" spans="1:22" ht="43.2" hidden="1">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1">
        <f t="shared" si="76"/>
        <v>40963.613032407404</v>
      </c>
      <c r="T797" s="11">
        <f t="shared" si="77"/>
        <v>41006.207638888889</v>
      </c>
      <c r="U7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797" t="str">
        <f>_xlfn.CONCAT(Table1[[#This Row],[state]],Table1[[#This Row],[Goal Range]])</f>
        <v>successful14999</v>
      </c>
    </row>
    <row r="798" spans="1:22" ht="57.6" hidden="1">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1">
        <f t="shared" si="76"/>
        <v>41502.882928240739</v>
      </c>
      <c r="T798" s="11">
        <f t="shared" si="77"/>
        <v>41532.881944444445</v>
      </c>
      <c r="U7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798" t="str">
        <f>_xlfn.CONCAT(Table1[[#This Row],[state]],Table1[[#This Row],[Goal Range]])</f>
        <v>successful14999</v>
      </c>
    </row>
    <row r="799" spans="1:22" ht="43.2" hidden="1">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1">
        <f t="shared" si="76"/>
        <v>40996.994074074071</v>
      </c>
      <c r="T799" s="11">
        <f t="shared" si="77"/>
        <v>41028.166666666664</v>
      </c>
      <c r="U7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799" t="str">
        <f>_xlfn.CONCAT(Table1[[#This Row],[state]],Table1[[#This Row],[Goal Range]])</f>
        <v>successful4999</v>
      </c>
    </row>
    <row r="800" spans="1:22" ht="43.2" hidden="1">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1">
        <f t="shared" si="76"/>
        <v>41882.590127314819</v>
      </c>
      <c r="T800" s="11">
        <f t="shared" si="77"/>
        <v>41912.590127314819</v>
      </c>
      <c r="U8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00" t="str">
        <f>_xlfn.CONCAT(Table1[[#This Row],[state]],Table1[[#This Row],[Goal Range]])</f>
        <v>successful4999</v>
      </c>
    </row>
    <row r="801" spans="1:22" ht="43.2" hidden="1">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1">
        <f t="shared" si="76"/>
        <v>40996.667199074072</v>
      </c>
      <c r="T801" s="11">
        <f t="shared" si="77"/>
        <v>41026.667199074072</v>
      </c>
      <c r="U8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01" t="str">
        <f>_xlfn.CONCAT(Table1[[#This Row],[state]],Table1[[#This Row],[Goal Range]])</f>
        <v>successful9999</v>
      </c>
    </row>
    <row r="802" spans="1:22" ht="43.2" hidden="1">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1">
        <f t="shared" si="76"/>
        <v>41863.433495370373</v>
      </c>
      <c r="T802" s="11">
        <f t="shared" si="77"/>
        <v>41893.433495370373</v>
      </c>
      <c r="U8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02" t="str">
        <f>_xlfn.CONCAT(Table1[[#This Row],[state]],Table1[[#This Row],[Goal Range]])</f>
        <v>successful4999</v>
      </c>
    </row>
    <row r="803" spans="1:22" ht="43.2" hidden="1">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1">
        <f t="shared" si="76"/>
        <v>40695.795370370368</v>
      </c>
      <c r="T803" s="11">
        <f t="shared" si="77"/>
        <v>40725.795370370368</v>
      </c>
      <c r="U8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03" t="str">
        <f>_xlfn.CONCAT(Table1[[#This Row],[state]],Table1[[#This Row],[Goal Range]])</f>
        <v>successful4999</v>
      </c>
    </row>
    <row r="804" spans="1:22" ht="57.6" hidden="1">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1">
        <f t="shared" si="76"/>
        <v>41123.022268518522</v>
      </c>
      <c r="T804" s="11">
        <f t="shared" si="77"/>
        <v>41169.170138888891</v>
      </c>
      <c r="U8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04" t="str">
        <f>_xlfn.CONCAT(Table1[[#This Row],[state]],Table1[[#This Row],[Goal Range]])</f>
        <v>successful9999</v>
      </c>
    </row>
    <row r="805" spans="1:22" ht="43.2" hidden="1">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1">
        <f t="shared" si="76"/>
        <v>40665.949976851851</v>
      </c>
      <c r="T805" s="11">
        <f t="shared" si="77"/>
        <v>40692.041666666664</v>
      </c>
      <c r="U8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05" t="str">
        <f>_xlfn.CONCAT(Table1[[#This Row],[state]],Table1[[#This Row],[Goal Range]])</f>
        <v>successful4999</v>
      </c>
    </row>
    <row r="806" spans="1:22" ht="43.2" hidden="1">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1">
        <f t="shared" si="76"/>
        <v>40730.105625000004</v>
      </c>
      <c r="T806" s="11">
        <f t="shared" si="77"/>
        <v>40747.165972222225</v>
      </c>
      <c r="U8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06" t="str">
        <f>_xlfn.CONCAT(Table1[[#This Row],[state]],Table1[[#This Row],[Goal Range]])</f>
        <v>successful9999</v>
      </c>
    </row>
    <row r="807" spans="1:22" ht="43.2" hidden="1">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1">
        <f t="shared" si="76"/>
        <v>40690.823055555556</v>
      </c>
      <c r="T807" s="11">
        <f t="shared" si="77"/>
        <v>40740.958333333336</v>
      </c>
      <c r="U8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07" t="str">
        <f>_xlfn.CONCAT(Table1[[#This Row],[state]],Table1[[#This Row],[Goal Range]])</f>
        <v>successful4999</v>
      </c>
    </row>
    <row r="808" spans="1:22" hidden="1">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1">
        <f t="shared" si="76"/>
        <v>40763.691423611112</v>
      </c>
      <c r="T808" s="11">
        <f t="shared" si="77"/>
        <v>40793.691423611112</v>
      </c>
      <c r="U8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08" t="str">
        <f>_xlfn.CONCAT(Table1[[#This Row],[state]],Table1[[#This Row],[Goal Range]])</f>
        <v>successful9999</v>
      </c>
    </row>
    <row r="809" spans="1:22" ht="28.8" hidden="1">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1">
        <f t="shared" si="76"/>
        <v>42759.628599537042</v>
      </c>
      <c r="T809" s="11">
        <f t="shared" si="77"/>
        <v>42795.083333333328</v>
      </c>
      <c r="U8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09" t="str">
        <f>_xlfn.CONCAT(Table1[[#This Row],[state]],Table1[[#This Row],[Goal Range]])</f>
        <v>successful4999</v>
      </c>
    </row>
    <row r="810" spans="1:22" ht="43.2" hidden="1">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1">
        <f t="shared" si="76"/>
        <v>41962.100532407407</v>
      </c>
      <c r="T810" s="11">
        <f t="shared" si="77"/>
        <v>41995.207638888889</v>
      </c>
      <c r="U8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10" t="str">
        <f>_xlfn.CONCAT(Table1[[#This Row],[state]],Table1[[#This Row],[Goal Range]])</f>
        <v>successful4999</v>
      </c>
    </row>
    <row r="811" spans="1:22" ht="43.2" hidden="1">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1">
        <f t="shared" si="76"/>
        <v>41628.833680555559</v>
      </c>
      <c r="T811" s="11">
        <f t="shared" si="77"/>
        <v>41658.833680555559</v>
      </c>
      <c r="U8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11" t="str">
        <f>_xlfn.CONCAT(Table1[[#This Row],[state]],Table1[[#This Row],[Goal Range]])</f>
        <v>successful4999</v>
      </c>
    </row>
    <row r="812" spans="1:22" ht="43.2" hidden="1">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1">
        <f t="shared" si="76"/>
        <v>41123.056273148148</v>
      </c>
      <c r="T812" s="11">
        <f t="shared" si="77"/>
        <v>41153.056273148148</v>
      </c>
      <c r="U8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12" t="str">
        <f>_xlfn.CONCAT(Table1[[#This Row],[state]],Table1[[#This Row],[Goal Range]])</f>
        <v>successful4999</v>
      </c>
    </row>
    <row r="813" spans="1:22" ht="28.8" hidden="1">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1">
        <f t="shared" si="76"/>
        <v>41443.643541666665</v>
      </c>
      <c r="T813" s="11">
        <f t="shared" si="77"/>
        <v>41465.702777777777</v>
      </c>
      <c r="U8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13" t="str">
        <f>_xlfn.CONCAT(Table1[[#This Row],[state]],Table1[[#This Row],[Goal Range]])</f>
        <v>successful4999</v>
      </c>
    </row>
    <row r="814" spans="1:22" ht="43.2" hidden="1">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1">
        <f t="shared" si="76"/>
        <v>41282.017962962964</v>
      </c>
      <c r="T814" s="11">
        <f t="shared" si="77"/>
        <v>41334.581944444442</v>
      </c>
      <c r="U8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814" t="str">
        <f>_xlfn.CONCAT(Table1[[#This Row],[state]],Table1[[#This Row],[Goal Range]])</f>
        <v>successful1000</v>
      </c>
    </row>
    <row r="815" spans="1:22" ht="28.8" hidden="1">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1">
        <f t="shared" si="76"/>
        <v>41080.960243055553</v>
      </c>
      <c r="T815" s="11">
        <f t="shared" si="77"/>
        <v>41110.960243055553</v>
      </c>
      <c r="U8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15" t="str">
        <f>_xlfn.CONCAT(Table1[[#This Row],[state]],Table1[[#This Row],[Goal Range]])</f>
        <v>successful4999</v>
      </c>
    </row>
    <row r="816" spans="1:22" ht="43.2" hidden="1">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1">
        <f t="shared" si="76"/>
        <v>40679.743067129632</v>
      </c>
      <c r="T816" s="11">
        <f t="shared" si="77"/>
        <v>40694.75277777778</v>
      </c>
      <c r="U8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16" t="str">
        <f>_xlfn.CONCAT(Table1[[#This Row],[state]],Table1[[#This Row],[Goal Range]])</f>
        <v>successful4999</v>
      </c>
    </row>
    <row r="817" spans="1:22" ht="28.8" hidden="1">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1">
        <f t="shared" si="76"/>
        <v>41914.917858796296</v>
      </c>
      <c r="T817" s="11">
        <f t="shared" si="77"/>
        <v>41944.917858796296</v>
      </c>
      <c r="U8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17" t="str">
        <f>_xlfn.CONCAT(Table1[[#This Row],[state]],Table1[[#This Row],[Goal Range]])</f>
        <v>successful4999</v>
      </c>
    </row>
    <row r="818" spans="1:22" ht="28.8" hidden="1">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1">
        <f t="shared" si="76"/>
        <v>41341.870868055557</v>
      </c>
      <c r="T818" s="11">
        <f t="shared" si="77"/>
        <v>41373.270833333336</v>
      </c>
      <c r="U8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18" t="str">
        <f>_xlfn.CONCAT(Table1[[#This Row],[state]],Table1[[#This Row],[Goal Range]])</f>
        <v>successful9999</v>
      </c>
    </row>
    <row r="819" spans="1:22" ht="43.2" hidden="1">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1">
        <f t="shared" si="76"/>
        <v>40925.599664351852</v>
      </c>
      <c r="T819" s="11">
        <f t="shared" si="77"/>
        <v>40979.207638888889</v>
      </c>
      <c r="U8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19" t="str">
        <f>_xlfn.CONCAT(Table1[[#This Row],[state]],Table1[[#This Row],[Goal Range]])</f>
        <v>successful4999</v>
      </c>
    </row>
    <row r="820" spans="1:22" ht="43.2" hidden="1">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1">
        <f t="shared" si="76"/>
        <v>41120.882881944446</v>
      </c>
      <c r="T820" s="11">
        <f t="shared" si="77"/>
        <v>41128.709027777775</v>
      </c>
      <c r="U8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820" t="str">
        <f>_xlfn.CONCAT(Table1[[#This Row],[state]],Table1[[#This Row],[Goal Range]])</f>
        <v>successful1000</v>
      </c>
    </row>
    <row r="821" spans="1:22" ht="28.8" hidden="1">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1">
        <f t="shared" si="76"/>
        <v>41619.998310185183</v>
      </c>
      <c r="T821" s="11">
        <f t="shared" si="77"/>
        <v>41629.197222222225</v>
      </c>
      <c r="U8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821" t="str">
        <f>_xlfn.CONCAT(Table1[[#This Row],[state]],Table1[[#This Row],[Goal Range]])</f>
        <v>successful1000</v>
      </c>
    </row>
    <row r="822" spans="1:22" ht="43.2" hidden="1">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1">
        <f t="shared" si="76"/>
        <v>41768.841921296298</v>
      </c>
      <c r="T822" s="11">
        <f t="shared" si="77"/>
        <v>41799.208333333336</v>
      </c>
      <c r="U8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22" t="str">
        <f>_xlfn.CONCAT(Table1[[#This Row],[state]],Table1[[#This Row],[Goal Range]])</f>
        <v>successful4999</v>
      </c>
    </row>
    <row r="823" spans="1:22" ht="43.2" hidden="1">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1">
        <f t="shared" si="76"/>
        <v>42093.922048611115</v>
      </c>
      <c r="T823" s="11">
        <f t="shared" si="77"/>
        <v>42128.167361111111</v>
      </c>
      <c r="U8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823" t="str">
        <f>_xlfn.CONCAT(Table1[[#This Row],[state]],Table1[[#This Row],[Goal Range]])</f>
        <v>successful19999</v>
      </c>
    </row>
    <row r="824" spans="1:22" ht="43.2" hidden="1">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1">
        <f t="shared" si="76"/>
        <v>41157.947337962964</v>
      </c>
      <c r="T824" s="11">
        <f t="shared" si="77"/>
        <v>41187.947337962964</v>
      </c>
      <c r="U8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24" t="str">
        <f>_xlfn.CONCAT(Table1[[#This Row],[state]],Table1[[#This Row],[Goal Range]])</f>
        <v>successful4999</v>
      </c>
    </row>
    <row r="825" spans="1:22" ht="43.2" hidden="1">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1">
        <f t="shared" si="76"/>
        <v>42055.972824074073</v>
      </c>
      <c r="T825" s="11">
        <f t="shared" si="77"/>
        <v>42085.931157407409</v>
      </c>
      <c r="U8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825" t="str">
        <f>_xlfn.CONCAT(Table1[[#This Row],[state]],Table1[[#This Row],[Goal Range]])</f>
        <v>successful1000</v>
      </c>
    </row>
    <row r="826" spans="1:22" ht="57.6" hidden="1">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1">
        <f t="shared" si="76"/>
        <v>40250.242106481484</v>
      </c>
      <c r="T826" s="11">
        <f t="shared" si="77"/>
        <v>40286.290972222225</v>
      </c>
      <c r="U8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26" t="str">
        <f>_xlfn.CONCAT(Table1[[#This Row],[state]],Table1[[#This Row],[Goal Range]])</f>
        <v>successful4999</v>
      </c>
    </row>
    <row r="827" spans="1:22" ht="28.8" hidden="1">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1">
        <f t="shared" si="76"/>
        <v>41186.306527777779</v>
      </c>
      <c r="T827" s="11">
        <f t="shared" si="77"/>
        <v>41211.306527777779</v>
      </c>
      <c r="U8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827" t="str">
        <f>_xlfn.CONCAT(Table1[[#This Row],[state]],Table1[[#This Row],[Goal Range]])</f>
        <v>successful14999</v>
      </c>
    </row>
    <row r="828" spans="1:22" ht="43.2" hidden="1">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1">
        <f t="shared" si="76"/>
        <v>40973.038541666669</v>
      </c>
      <c r="T828" s="11">
        <f t="shared" si="77"/>
        <v>40993.996874999997</v>
      </c>
      <c r="U8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28" t="str">
        <f>_xlfn.CONCAT(Table1[[#This Row],[state]],Table1[[#This Row],[Goal Range]])</f>
        <v>successful9999</v>
      </c>
    </row>
    <row r="829" spans="1:22" ht="57.6" hidden="1">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1">
        <f t="shared" si="76"/>
        <v>40927.473460648151</v>
      </c>
      <c r="T829" s="11">
        <f t="shared" si="77"/>
        <v>40953.825694444444</v>
      </c>
      <c r="U8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829" t="str">
        <f>_xlfn.CONCAT(Table1[[#This Row],[state]],Table1[[#This Row],[Goal Range]])</f>
        <v>successful1000</v>
      </c>
    </row>
    <row r="830" spans="1:22" ht="57.6" hidden="1">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1">
        <f t="shared" si="76"/>
        <v>41073.050717592596</v>
      </c>
      <c r="T830" s="11">
        <f t="shared" si="77"/>
        <v>41085.683333333334</v>
      </c>
      <c r="U8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30" t="str">
        <f>_xlfn.CONCAT(Table1[[#This Row],[state]],Table1[[#This Row],[Goal Range]])</f>
        <v>successful4999</v>
      </c>
    </row>
    <row r="831" spans="1:22" ht="57.6" hidden="1">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1">
        <f t="shared" si="76"/>
        <v>42504.801388888889</v>
      </c>
      <c r="T831" s="11">
        <f t="shared" si="77"/>
        <v>42564.801388888889</v>
      </c>
      <c r="U8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831" t="str">
        <f>_xlfn.CONCAT(Table1[[#This Row],[state]],Table1[[#This Row],[Goal Range]])</f>
        <v>successful1000</v>
      </c>
    </row>
    <row r="832" spans="1:22" ht="43.2" hidden="1">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1">
        <f t="shared" si="76"/>
        <v>41325.525752314818</v>
      </c>
      <c r="T832" s="11">
        <f t="shared" si="77"/>
        <v>41355.484085648146</v>
      </c>
      <c r="U8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32" t="str">
        <f>_xlfn.CONCAT(Table1[[#This Row],[state]],Table1[[#This Row],[Goal Range]])</f>
        <v>successful4999</v>
      </c>
    </row>
    <row r="833" spans="1:22" ht="28.8" hidden="1">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1">
        <f t="shared" si="76"/>
        <v>40996.646921296298</v>
      </c>
      <c r="T833" s="11">
        <f t="shared" si="77"/>
        <v>41026.646921296298</v>
      </c>
      <c r="U8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33" t="str">
        <f>_xlfn.CONCAT(Table1[[#This Row],[state]],Table1[[#This Row],[Goal Range]])</f>
        <v>successful4999</v>
      </c>
    </row>
    <row r="834" spans="1:22" ht="43.2" hidden="1">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ref="O834:O897" si="78">E834/D834</f>
        <v>1.0060706666666666</v>
      </c>
      <c r="P834" s="6">
        <f t="shared" si="73"/>
        <v>97.993896103896105</v>
      </c>
      <c r="Q834" t="str">
        <f t="shared" si="74"/>
        <v>music</v>
      </c>
      <c r="R834" t="str">
        <f t="shared" si="75"/>
        <v>rock</v>
      </c>
      <c r="S834" s="11">
        <f t="shared" si="76"/>
        <v>40869.675173611111</v>
      </c>
      <c r="T834" s="11">
        <f t="shared" si="77"/>
        <v>40929.342361111114</v>
      </c>
      <c r="U8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834" t="str">
        <f>_xlfn.CONCAT(Table1[[#This Row],[state]],Table1[[#This Row],[Goal Range]])</f>
        <v>successful19999</v>
      </c>
    </row>
    <row r="835" spans="1:22" hidden="1">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78"/>
        <v>1.0166666666666666</v>
      </c>
      <c r="P835" s="6">
        <f t="shared" ref="P835:P898" si="79">E835/L835</f>
        <v>148.78048780487805</v>
      </c>
      <c r="Q835" t="str">
        <f t="shared" ref="Q835:Q898" si="80">LEFT(N835,FIND("/",N835)-1)</f>
        <v>music</v>
      </c>
      <c r="R835" t="str">
        <f t="shared" ref="R835:R898" si="81">RIGHT(N835,LEN(N835)-FIND("/",N835))</f>
        <v>rock</v>
      </c>
      <c r="S835" s="11">
        <f t="shared" ref="S835:S898" si="82">(((J835/60)/60)/24)+DATE(1970,1,1)</f>
        <v>41718.878182870372</v>
      </c>
      <c r="T835" s="11">
        <f t="shared" ref="T835:T898" si="83">(((I835/60)/60)/24)+DATE(1970,1,1)</f>
        <v>41748.878182870372</v>
      </c>
      <c r="U8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35" t="str">
        <f>_xlfn.CONCAT(Table1[[#This Row],[state]],Table1[[#This Row],[Goal Range]])</f>
        <v>successful9999</v>
      </c>
    </row>
    <row r="836" spans="1:22" ht="57.6" hidden="1">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1">
        <f t="shared" si="82"/>
        <v>41422.822824074072</v>
      </c>
      <c r="T836" s="11">
        <f t="shared" si="83"/>
        <v>41456.165972222225</v>
      </c>
      <c r="U8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36" t="str">
        <f>_xlfn.CONCAT(Table1[[#This Row],[state]],Table1[[#This Row],[Goal Range]])</f>
        <v>successful9999</v>
      </c>
    </row>
    <row r="837" spans="1:22" ht="43.2" hidden="1">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1">
        <f t="shared" si="82"/>
        <v>41005.45784722222</v>
      </c>
      <c r="T837" s="11">
        <f t="shared" si="83"/>
        <v>41048.125</v>
      </c>
      <c r="U8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37" t="str">
        <f>_xlfn.CONCAT(Table1[[#This Row],[state]],Table1[[#This Row],[Goal Range]])</f>
        <v>successful4999</v>
      </c>
    </row>
    <row r="838" spans="1:22" hidden="1">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1">
        <f t="shared" si="82"/>
        <v>41524.056921296295</v>
      </c>
      <c r="T838" s="11">
        <f t="shared" si="83"/>
        <v>41554.056921296295</v>
      </c>
      <c r="U8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38" t="str">
        <f>_xlfn.CONCAT(Table1[[#This Row],[state]],Table1[[#This Row],[Goal Range]])</f>
        <v>successful9999</v>
      </c>
    </row>
    <row r="839" spans="1:22" ht="43.2" hidden="1">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1">
        <f t="shared" si="82"/>
        <v>41730.998402777775</v>
      </c>
      <c r="T839" s="11">
        <f t="shared" si="83"/>
        <v>41760.998402777775</v>
      </c>
      <c r="U8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39" t="str">
        <f>_xlfn.CONCAT(Table1[[#This Row],[state]],Table1[[#This Row],[Goal Range]])</f>
        <v>successful4999</v>
      </c>
    </row>
    <row r="840" spans="1:22" ht="43.2" hidden="1">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1">
        <f t="shared" si="82"/>
        <v>40895.897974537038</v>
      </c>
      <c r="T840" s="11">
        <f t="shared" si="83"/>
        <v>40925.897974537038</v>
      </c>
      <c r="U8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40" t="str">
        <f>_xlfn.CONCAT(Table1[[#This Row],[state]],Table1[[#This Row],[Goal Range]])</f>
        <v>successful4999</v>
      </c>
    </row>
    <row r="841" spans="1:22" ht="43.2" hidden="1">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1">
        <f t="shared" si="82"/>
        <v>41144.763379629629</v>
      </c>
      <c r="T841" s="11">
        <f t="shared" si="83"/>
        <v>41174.763379629629</v>
      </c>
      <c r="U8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41" t="str">
        <f>_xlfn.CONCAT(Table1[[#This Row],[state]],Table1[[#This Row],[Goal Range]])</f>
        <v>successful9999</v>
      </c>
    </row>
    <row r="842" spans="1:22" ht="43.2" hidden="1">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1">
        <f t="shared" si="82"/>
        <v>42607.226701388892</v>
      </c>
      <c r="T842" s="11">
        <f t="shared" si="83"/>
        <v>42637.226701388892</v>
      </c>
      <c r="U8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842" t="str">
        <f>_xlfn.CONCAT(Table1[[#This Row],[state]],Table1[[#This Row],[Goal Range]])</f>
        <v>successful14999</v>
      </c>
    </row>
    <row r="843" spans="1:22" ht="43.2" hidden="1">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1">
        <f t="shared" si="82"/>
        <v>41923.838692129626</v>
      </c>
      <c r="T843" s="11">
        <f t="shared" si="83"/>
        <v>41953.88035879629</v>
      </c>
      <c r="U8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43" t="str">
        <f>_xlfn.CONCAT(Table1[[#This Row],[state]],Table1[[#This Row],[Goal Range]])</f>
        <v>successful9999</v>
      </c>
    </row>
    <row r="844" spans="1:22" ht="43.2" hidden="1">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1">
        <f t="shared" si="82"/>
        <v>41526.592395833337</v>
      </c>
      <c r="T844" s="11">
        <f t="shared" si="83"/>
        <v>41561.165972222225</v>
      </c>
      <c r="U8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44" t="str">
        <f>_xlfn.CONCAT(Table1[[#This Row],[state]],Table1[[#This Row],[Goal Range]])</f>
        <v>successful4999</v>
      </c>
    </row>
    <row r="845" spans="1:22" ht="43.2" hidden="1">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1">
        <f t="shared" si="82"/>
        <v>42695.257870370369</v>
      </c>
      <c r="T845" s="11">
        <f t="shared" si="83"/>
        <v>42712.333333333328</v>
      </c>
      <c r="U8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45" t="str">
        <f>_xlfn.CONCAT(Table1[[#This Row],[state]],Table1[[#This Row],[Goal Range]])</f>
        <v>successful4999</v>
      </c>
    </row>
    <row r="846" spans="1:22" ht="57.6" hidden="1">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1">
        <f t="shared" si="82"/>
        <v>41905.684629629628</v>
      </c>
      <c r="T846" s="11">
        <f t="shared" si="83"/>
        <v>41944.207638888889</v>
      </c>
      <c r="U8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46" t="str">
        <f>_xlfn.CONCAT(Table1[[#This Row],[state]],Table1[[#This Row],[Goal Range]])</f>
        <v>successful4999</v>
      </c>
    </row>
    <row r="847" spans="1:22" ht="43.2" hidden="1">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1">
        <f t="shared" si="82"/>
        <v>42578.205972222218</v>
      </c>
      <c r="T847" s="11">
        <f t="shared" si="83"/>
        <v>42618.165972222225</v>
      </c>
      <c r="U8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47" t="str">
        <f>_xlfn.CONCAT(Table1[[#This Row],[state]],Table1[[#This Row],[Goal Range]])</f>
        <v>successful9999</v>
      </c>
    </row>
    <row r="848" spans="1:22" ht="43.2" hidden="1">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1">
        <f t="shared" si="82"/>
        <v>41694.391840277778</v>
      </c>
      <c r="T848" s="11">
        <f t="shared" si="83"/>
        <v>41708.583333333336</v>
      </c>
      <c r="U8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48" t="str">
        <f>_xlfn.CONCAT(Table1[[#This Row],[state]],Table1[[#This Row],[Goal Range]])</f>
        <v>successful4999</v>
      </c>
    </row>
    <row r="849" spans="1:22" ht="28.8" hidden="1">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1">
        <f t="shared" si="82"/>
        <v>42165.79833333334</v>
      </c>
      <c r="T849" s="11">
        <f t="shared" si="83"/>
        <v>42195.79833333334</v>
      </c>
      <c r="U8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849" t="str">
        <f>_xlfn.CONCAT(Table1[[#This Row],[state]],Table1[[#This Row],[Goal Range]])</f>
        <v>successful1000</v>
      </c>
    </row>
    <row r="850" spans="1:22" ht="43.2" hidden="1">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1">
        <f t="shared" si="82"/>
        <v>42078.792048611111</v>
      </c>
      <c r="T850" s="11">
        <f t="shared" si="83"/>
        <v>42108.792048611111</v>
      </c>
      <c r="U8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850" t="str">
        <f>_xlfn.CONCAT(Table1[[#This Row],[state]],Table1[[#This Row],[Goal Range]])</f>
        <v>successful1000</v>
      </c>
    </row>
    <row r="851" spans="1:22" ht="57.6" hidden="1">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1">
        <f t="shared" si="82"/>
        <v>42051.148888888885</v>
      </c>
      <c r="T851" s="11">
        <f t="shared" si="83"/>
        <v>42079.107222222221</v>
      </c>
      <c r="U8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51" t="str">
        <f>_xlfn.CONCAT(Table1[[#This Row],[state]],Table1[[#This Row],[Goal Range]])</f>
        <v>successful4999</v>
      </c>
    </row>
    <row r="852" spans="1:22" ht="43.2" hidden="1">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1">
        <f t="shared" si="82"/>
        <v>42452.827743055561</v>
      </c>
      <c r="T852" s="11">
        <f t="shared" si="83"/>
        <v>42485.207638888889</v>
      </c>
      <c r="U8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52" t="str">
        <f>_xlfn.CONCAT(Table1[[#This Row],[state]],Table1[[#This Row],[Goal Range]])</f>
        <v>successful4999</v>
      </c>
    </row>
    <row r="853" spans="1:22" ht="43.2" hidden="1">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1">
        <f t="shared" si="82"/>
        <v>42522.880243055552</v>
      </c>
      <c r="T853" s="11">
        <f t="shared" si="83"/>
        <v>42582.822916666672</v>
      </c>
      <c r="U8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53" t="str">
        <f>_xlfn.CONCAT(Table1[[#This Row],[state]],Table1[[#This Row],[Goal Range]])</f>
        <v>successful4999</v>
      </c>
    </row>
    <row r="854" spans="1:22" ht="28.8" hidden="1">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1">
        <f t="shared" si="82"/>
        <v>42656.805497685185</v>
      </c>
      <c r="T854" s="11">
        <f t="shared" si="83"/>
        <v>42667.875</v>
      </c>
      <c r="U8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54" t="str">
        <f>_xlfn.CONCAT(Table1[[#This Row],[state]],Table1[[#This Row],[Goal Range]])</f>
        <v>successful4999</v>
      </c>
    </row>
    <row r="855" spans="1:22" ht="43.2" hidden="1">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1">
        <f t="shared" si="82"/>
        <v>42021.832280092596</v>
      </c>
      <c r="T855" s="11">
        <f t="shared" si="83"/>
        <v>42051.832280092596</v>
      </c>
      <c r="U8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855" t="str">
        <f>_xlfn.CONCAT(Table1[[#This Row],[state]],Table1[[#This Row],[Goal Range]])</f>
        <v>successful1000</v>
      </c>
    </row>
    <row r="856" spans="1:22" ht="43.2" hidden="1">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1">
        <f t="shared" si="82"/>
        <v>42702.212337962963</v>
      </c>
      <c r="T856" s="11">
        <f t="shared" si="83"/>
        <v>42732.212337962963</v>
      </c>
      <c r="U8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856" t="str">
        <f>_xlfn.CONCAT(Table1[[#This Row],[state]],Table1[[#This Row],[Goal Range]])</f>
        <v>successful29999</v>
      </c>
    </row>
    <row r="857" spans="1:22" ht="28.8" hidden="1">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1">
        <f t="shared" si="82"/>
        <v>42545.125196759262</v>
      </c>
      <c r="T857" s="11">
        <f t="shared" si="83"/>
        <v>42575.125196759262</v>
      </c>
      <c r="U8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57" t="str">
        <f>_xlfn.CONCAT(Table1[[#This Row],[state]],Table1[[#This Row],[Goal Range]])</f>
        <v>successful4999</v>
      </c>
    </row>
    <row r="858" spans="1:22" ht="57.6" hidden="1">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1">
        <f t="shared" si="82"/>
        <v>42609.311990740738</v>
      </c>
      <c r="T858" s="11">
        <f t="shared" si="83"/>
        <v>42668.791666666672</v>
      </c>
      <c r="U8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858" t="str">
        <f>_xlfn.CONCAT(Table1[[#This Row],[state]],Table1[[#This Row],[Goal Range]])</f>
        <v>successful1000</v>
      </c>
    </row>
    <row r="859" spans="1:22" ht="43.2" hidden="1">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1">
        <f t="shared" si="82"/>
        <v>42291.581377314811</v>
      </c>
      <c r="T859" s="11">
        <f t="shared" si="83"/>
        <v>42333.623043981483</v>
      </c>
      <c r="U8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59" t="str">
        <f>_xlfn.CONCAT(Table1[[#This Row],[state]],Table1[[#This Row],[Goal Range]])</f>
        <v>successful4999</v>
      </c>
    </row>
    <row r="860" spans="1:22" ht="43.2" hidden="1">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1">
        <f t="shared" si="82"/>
        <v>42079.745578703703</v>
      </c>
      <c r="T860" s="11">
        <f t="shared" si="83"/>
        <v>42109.957638888889</v>
      </c>
      <c r="U8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60" t="str">
        <f>_xlfn.CONCAT(Table1[[#This Row],[state]],Table1[[#This Row],[Goal Range]])</f>
        <v>successful4999</v>
      </c>
    </row>
    <row r="861" spans="1:22" ht="43.2" hidden="1">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1">
        <f t="shared" si="82"/>
        <v>42128.820231481484</v>
      </c>
      <c r="T861" s="11">
        <f t="shared" si="83"/>
        <v>42159</v>
      </c>
      <c r="U8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61" t="str">
        <f>_xlfn.CONCAT(Table1[[#This Row],[state]],Table1[[#This Row],[Goal Range]])</f>
        <v>successful4999</v>
      </c>
    </row>
    <row r="862" spans="1:22" ht="43.2" hidden="1">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1">
        <f t="shared" si="82"/>
        <v>41570.482789351852</v>
      </c>
      <c r="T862" s="11">
        <f t="shared" si="83"/>
        <v>41600.524456018517</v>
      </c>
      <c r="U8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862" t="str">
        <f>_xlfn.CONCAT(Table1[[#This Row],[state]],Table1[[#This Row],[Goal Range]])</f>
        <v>failed14999</v>
      </c>
    </row>
    <row r="863" spans="1:22" ht="43.2" hidden="1">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1">
        <f t="shared" si="82"/>
        <v>42599.965324074074</v>
      </c>
      <c r="T863" s="11">
        <f t="shared" si="83"/>
        <v>42629.965324074074</v>
      </c>
      <c r="U8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63" t="str">
        <f>_xlfn.CONCAT(Table1[[#This Row],[state]],Table1[[#This Row],[Goal Range]])</f>
        <v>failed4999</v>
      </c>
    </row>
    <row r="864" spans="1:22" ht="43.2" hidden="1">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1">
        <f t="shared" si="82"/>
        <v>41559.5549537037</v>
      </c>
      <c r="T864" s="11">
        <f t="shared" si="83"/>
        <v>41589.596620370372</v>
      </c>
      <c r="U8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864" t="str">
        <f>_xlfn.CONCAT(Table1[[#This Row],[state]],Table1[[#This Row],[Goal Range]])</f>
        <v>failed0</v>
      </c>
    </row>
    <row r="865" spans="1:22" ht="43.2" hidden="1">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1">
        <f t="shared" si="82"/>
        <v>40921.117662037039</v>
      </c>
      <c r="T865" s="11">
        <f t="shared" si="83"/>
        <v>40951.117662037039</v>
      </c>
      <c r="U8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65" t="str">
        <f>_xlfn.CONCAT(Table1[[#This Row],[state]],Table1[[#This Row],[Goal Range]])</f>
        <v>failed4999</v>
      </c>
    </row>
    <row r="866" spans="1:22" ht="43.2" hidden="1">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1">
        <f t="shared" si="82"/>
        <v>41541.106921296298</v>
      </c>
      <c r="T866" s="11">
        <f t="shared" si="83"/>
        <v>41563.415972222225</v>
      </c>
      <c r="U8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66" t="str">
        <f>_xlfn.CONCAT(Table1[[#This Row],[state]],Table1[[#This Row],[Goal Range]])</f>
        <v>failed9999</v>
      </c>
    </row>
    <row r="867" spans="1:22" ht="43.2" hidden="1">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1">
        <f t="shared" si="82"/>
        <v>41230.77311342593</v>
      </c>
      <c r="T867" s="11">
        <f t="shared" si="83"/>
        <v>41290.77311342593</v>
      </c>
      <c r="U8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67" t="str">
        <f>_xlfn.CONCAT(Table1[[#This Row],[state]],Table1[[#This Row],[Goal Range]])</f>
        <v>failed4999</v>
      </c>
    </row>
    <row r="868" spans="1:22" ht="43.2" hidden="1">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1">
        <f t="shared" si="82"/>
        <v>42025.637939814813</v>
      </c>
      <c r="T868" s="11">
        <f t="shared" si="83"/>
        <v>42063.631944444445</v>
      </c>
      <c r="U8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68" t="str">
        <f>_xlfn.CONCAT(Table1[[#This Row],[state]],Table1[[#This Row],[Goal Range]])</f>
        <v>failed4999</v>
      </c>
    </row>
    <row r="869" spans="1:22" ht="43.2" hidden="1">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1">
        <f t="shared" si="82"/>
        <v>40088.105393518519</v>
      </c>
      <c r="T869" s="11">
        <f t="shared" si="83"/>
        <v>40148.207638888889</v>
      </c>
      <c r="U8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69" t="str">
        <f>_xlfn.CONCAT(Table1[[#This Row],[state]],Table1[[#This Row],[Goal Range]])</f>
        <v>failed9999</v>
      </c>
    </row>
    <row r="870" spans="1:22" ht="57.6" hidden="1">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1">
        <f t="shared" si="82"/>
        <v>41616.027754629627</v>
      </c>
      <c r="T870" s="11">
        <f t="shared" si="83"/>
        <v>41646.027754629627</v>
      </c>
      <c r="U8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870" t="str">
        <f>_xlfn.CONCAT(Table1[[#This Row],[state]],Table1[[#This Row],[Goal Range]])</f>
        <v>failed49999</v>
      </c>
    </row>
    <row r="871" spans="1:22" ht="57.6" hidden="1">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1">
        <f t="shared" si="82"/>
        <v>41342.845567129632</v>
      </c>
      <c r="T871" s="11">
        <f t="shared" si="83"/>
        <v>41372.803900462961</v>
      </c>
      <c r="U8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71" t="str">
        <f>_xlfn.CONCAT(Table1[[#This Row],[state]],Table1[[#This Row],[Goal Range]])</f>
        <v>failed9999</v>
      </c>
    </row>
    <row r="872" spans="1:22" ht="43.2" hidden="1">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1">
        <f t="shared" si="82"/>
        <v>41488.022256944445</v>
      </c>
      <c r="T872" s="11">
        <f t="shared" si="83"/>
        <v>41518.022256944445</v>
      </c>
      <c r="U8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872" t="str">
        <f>_xlfn.CONCAT(Table1[[#This Row],[state]],Table1[[#This Row],[Goal Range]])</f>
        <v>failed24999</v>
      </c>
    </row>
    <row r="873" spans="1:22" ht="43.2" hidden="1">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1">
        <f t="shared" si="82"/>
        <v>41577.561284722222</v>
      </c>
      <c r="T873" s="11">
        <f t="shared" si="83"/>
        <v>41607.602951388886</v>
      </c>
      <c r="U8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73" t="str">
        <f>_xlfn.CONCAT(Table1[[#This Row],[state]],Table1[[#This Row],[Goal Range]])</f>
        <v>failed9999</v>
      </c>
    </row>
    <row r="874" spans="1:22" ht="43.2" hidden="1">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1">
        <f t="shared" si="82"/>
        <v>40567.825543981482</v>
      </c>
      <c r="T874" s="11">
        <f t="shared" si="83"/>
        <v>40612.825543981482</v>
      </c>
      <c r="U8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74" t="str">
        <f>_xlfn.CONCAT(Table1[[#This Row],[state]],Table1[[#This Row],[Goal Range]])</f>
        <v>failed9999</v>
      </c>
    </row>
    <row r="875" spans="1:22" ht="28.8" hidden="1">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1">
        <f t="shared" si="82"/>
        <v>41184.167129629634</v>
      </c>
      <c r="T875" s="11">
        <f t="shared" si="83"/>
        <v>41224.208796296298</v>
      </c>
      <c r="U8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75" t="str">
        <f>_xlfn.CONCAT(Table1[[#This Row],[state]],Table1[[#This Row],[Goal Range]])</f>
        <v>failed4999</v>
      </c>
    </row>
    <row r="876" spans="1:22" ht="57.6" hidden="1">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1">
        <f t="shared" si="82"/>
        <v>41368.583726851852</v>
      </c>
      <c r="T876" s="11">
        <f t="shared" si="83"/>
        <v>41398.583726851852</v>
      </c>
      <c r="U8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76" t="str">
        <f>_xlfn.CONCAT(Table1[[#This Row],[state]],Table1[[#This Row],[Goal Range]])</f>
        <v>failed4999</v>
      </c>
    </row>
    <row r="877" spans="1:22" ht="57.6" hidden="1">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e">
        <f t="shared" si="79"/>
        <v>#DIV/0!</v>
      </c>
      <c r="Q877" t="str">
        <f t="shared" si="80"/>
        <v>music</v>
      </c>
      <c r="R877" t="str">
        <f t="shared" si="81"/>
        <v>jazz</v>
      </c>
      <c r="S877" s="11">
        <f t="shared" si="82"/>
        <v>42248.723738425921</v>
      </c>
      <c r="T877" s="11">
        <f t="shared" si="83"/>
        <v>42268.723738425921</v>
      </c>
      <c r="U8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77" t="str">
        <f>_xlfn.CONCAT(Table1[[#This Row],[state]],Table1[[#This Row],[Goal Range]])</f>
        <v>failed9999</v>
      </c>
    </row>
    <row r="878" spans="1:22" ht="28.8" hidden="1">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1">
        <f t="shared" si="82"/>
        <v>41276.496840277774</v>
      </c>
      <c r="T878" s="11">
        <f t="shared" si="83"/>
        <v>41309.496840277774</v>
      </c>
      <c r="U8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78" t="str">
        <f>_xlfn.CONCAT(Table1[[#This Row],[state]],Table1[[#This Row],[Goal Range]])</f>
        <v>failed4999</v>
      </c>
    </row>
    <row r="879" spans="1:22" ht="43.2" hidden="1">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1">
        <f t="shared" si="82"/>
        <v>41597.788888888892</v>
      </c>
      <c r="T879" s="11">
        <f t="shared" si="83"/>
        <v>41627.788888888892</v>
      </c>
      <c r="U8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79" t="str">
        <f>_xlfn.CONCAT(Table1[[#This Row],[state]],Table1[[#This Row],[Goal Range]])</f>
        <v>failed4999</v>
      </c>
    </row>
    <row r="880" spans="1:22" ht="43.2" hidden="1">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1">
        <f t="shared" si="82"/>
        <v>40505.232916666668</v>
      </c>
      <c r="T880" s="11">
        <f t="shared" si="83"/>
        <v>40535.232916666668</v>
      </c>
      <c r="U8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80" t="str">
        <f>_xlfn.CONCAT(Table1[[#This Row],[state]],Table1[[#This Row],[Goal Range]])</f>
        <v>failed9999</v>
      </c>
    </row>
    <row r="881" spans="1:22" ht="43.2" hidden="1">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1">
        <f t="shared" si="82"/>
        <v>41037.829918981479</v>
      </c>
      <c r="T881" s="11">
        <f t="shared" si="83"/>
        <v>41058.829918981479</v>
      </c>
      <c r="U8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81" t="str">
        <f>_xlfn.CONCAT(Table1[[#This Row],[state]],Table1[[#This Row],[Goal Range]])</f>
        <v>failed4999</v>
      </c>
    </row>
    <row r="882" spans="1:22" ht="43.2" hidden="1">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1">
        <f t="shared" si="82"/>
        <v>41179.32104166667</v>
      </c>
      <c r="T882" s="11">
        <f t="shared" si="83"/>
        <v>41212.32104166667</v>
      </c>
      <c r="U8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82" t="str">
        <f>_xlfn.CONCAT(Table1[[#This Row],[state]],Table1[[#This Row],[Goal Range]])</f>
        <v>failed4999</v>
      </c>
    </row>
    <row r="883" spans="1:22" ht="43.2" hidden="1">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1">
        <f t="shared" si="82"/>
        <v>40877.25099537037</v>
      </c>
      <c r="T883" s="11">
        <f t="shared" si="83"/>
        <v>40922.25099537037</v>
      </c>
      <c r="U8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83" t="str">
        <f>_xlfn.CONCAT(Table1[[#This Row],[state]],Table1[[#This Row],[Goal Range]])</f>
        <v>failed4999</v>
      </c>
    </row>
    <row r="884" spans="1:22" ht="43.2" hidden="1">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1">
        <f t="shared" si="82"/>
        <v>40759.860532407409</v>
      </c>
      <c r="T884" s="11">
        <f t="shared" si="83"/>
        <v>40792.860532407409</v>
      </c>
      <c r="U8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84" t="str">
        <f>_xlfn.CONCAT(Table1[[#This Row],[state]],Table1[[#This Row],[Goal Range]])</f>
        <v>failed4999</v>
      </c>
    </row>
    <row r="885" spans="1:22" ht="57.6" hidden="1">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1">
        <f t="shared" si="82"/>
        <v>42371.935590277775</v>
      </c>
      <c r="T885" s="11">
        <f t="shared" si="83"/>
        <v>42431.935590277775</v>
      </c>
      <c r="U8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85" t="str">
        <f>_xlfn.CONCAT(Table1[[#This Row],[state]],Table1[[#This Row],[Goal Range]])</f>
        <v>failed9999</v>
      </c>
    </row>
    <row r="886" spans="1:22" ht="43.2" hidden="1">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1">
        <f t="shared" si="82"/>
        <v>40981.802615740737</v>
      </c>
      <c r="T886" s="11">
        <f t="shared" si="83"/>
        <v>41041.104861111111</v>
      </c>
      <c r="U8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86" t="str">
        <f>_xlfn.CONCAT(Table1[[#This Row],[state]],Table1[[#This Row],[Goal Range]])</f>
        <v>failed4999</v>
      </c>
    </row>
    <row r="887" spans="1:22" ht="43.2" hidden="1">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1">
        <f t="shared" si="82"/>
        <v>42713.941099537042</v>
      </c>
      <c r="T887" s="11">
        <f t="shared" si="83"/>
        <v>42734.941099537042</v>
      </c>
      <c r="U8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87" t="str">
        <f>_xlfn.CONCAT(Table1[[#This Row],[state]],Table1[[#This Row],[Goal Range]])</f>
        <v>failed4999</v>
      </c>
    </row>
    <row r="888" spans="1:22" ht="43.2" hidden="1">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1">
        <f t="shared" si="82"/>
        <v>42603.870520833334</v>
      </c>
      <c r="T888" s="11">
        <f t="shared" si="83"/>
        <v>42628.870520833334</v>
      </c>
      <c r="U8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888" t="str">
        <f>_xlfn.CONCAT(Table1[[#This Row],[state]],Table1[[#This Row],[Goal Range]])</f>
        <v>failed1000</v>
      </c>
    </row>
    <row r="889" spans="1:22" ht="43.2" hidden="1">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e">
        <f t="shared" si="79"/>
        <v>#DIV/0!</v>
      </c>
      <c r="Q889" t="str">
        <f t="shared" si="80"/>
        <v>music</v>
      </c>
      <c r="R889" t="str">
        <f t="shared" si="81"/>
        <v>indie rock</v>
      </c>
      <c r="S889" s="11">
        <f t="shared" si="82"/>
        <v>41026.958969907406</v>
      </c>
      <c r="T889" s="11">
        <f t="shared" si="83"/>
        <v>41056.958969907406</v>
      </c>
      <c r="U8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89" t="str">
        <f>_xlfn.CONCAT(Table1[[#This Row],[state]],Table1[[#This Row],[Goal Range]])</f>
        <v>failed4999</v>
      </c>
    </row>
    <row r="890" spans="1:22" ht="57.6" hidden="1">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1">
        <f t="shared" si="82"/>
        <v>40751.753298611111</v>
      </c>
      <c r="T890" s="11">
        <f t="shared" si="83"/>
        <v>40787.25</v>
      </c>
      <c r="U8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90" t="str">
        <f>_xlfn.CONCAT(Table1[[#This Row],[state]],Table1[[#This Row],[Goal Range]])</f>
        <v>failed4999</v>
      </c>
    </row>
    <row r="891" spans="1:22" ht="43.2" hidden="1">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1">
        <f t="shared" si="82"/>
        <v>41887.784062500003</v>
      </c>
      <c r="T891" s="11">
        <f t="shared" si="83"/>
        <v>41917.784062500003</v>
      </c>
      <c r="U8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891" t="str">
        <f>_xlfn.CONCAT(Table1[[#This Row],[state]],Table1[[#This Row],[Goal Range]])</f>
        <v>failed29999</v>
      </c>
    </row>
    <row r="892" spans="1:22" ht="57.6" hidden="1">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1">
        <f t="shared" si="82"/>
        <v>41569.698831018519</v>
      </c>
      <c r="T892" s="11">
        <f t="shared" si="83"/>
        <v>41599.740497685183</v>
      </c>
      <c r="U8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92" t="str">
        <f>_xlfn.CONCAT(Table1[[#This Row],[state]],Table1[[#This Row],[Goal Range]])</f>
        <v>failed4999</v>
      </c>
    </row>
    <row r="893" spans="1:22" ht="43.2" hidden="1">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1">
        <f t="shared" si="82"/>
        <v>41842.031597222223</v>
      </c>
      <c r="T893" s="11">
        <f t="shared" si="83"/>
        <v>41872.031597222223</v>
      </c>
      <c r="U8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93" t="str">
        <f>_xlfn.CONCAT(Table1[[#This Row],[state]],Table1[[#This Row],[Goal Range]])</f>
        <v>failed9999</v>
      </c>
    </row>
    <row r="894" spans="1:22" ht="43.2" hidden="1">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1">
        <f t="shared" si="82"/>
        <v>40304.20003472222</v>
      </c>
      <c r="T894" s="11">
        <f t="shared" si="83"/>
        <v>40391.166666666664</v>
      </c>
      <c r="U8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94" t="str">
        <f>_xlfn.CONCAT(Table1[[#This Row],[state]],Table1[[#This Row],[Goal Range]])</f>
        <v>failed9999</v>
      </c>
    </row>
    <row r="895" spans="1:22" ht="43.2" hidden="1">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1">
        <f t="shared" si="82"/>
        <v>42065.897719907407</v>
      </c>
      <c r="T895" s="11">
        <f t="shared" si="83"/>
        <v>42095.856053240743</v>
      </c>
      <c r="U8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95" t="str">
        <f>_xlfn.CONCAT(Table1[[#This Row],[state]],Table1[[#This Row],[Goal Range]])</f>
        <v>failed4999</v>
      </c>
    </row>
    <row r="896" spans="1:22" ht="43.2" hidden="1">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1">
        <f t="shared" si="82"/>
        <v>42496.981597222228</v>
      </c>
      <c r="T896" s="11">
        <f t="shared" si="83"/>
        <v>42526.981597222228</v>
      </c>
      <c r="U8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896" t="str">
        <f>_xlfn.CONCAT(Table1[[#This Row],[state]],Table1[[#This Row],[Goal Range]])</f>
        <v>failed24999</v>
      </c>
    </row>
    <row r="897" spans="1:22" ht="43.2" hidden="1">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1">
        <f t="shared" si="82"/>
        <v>40431.127650462964</v>
      </c>
      <c r="T897" s="11">
        <f t="shared" si="83"/>
        <v>40476.127650462964</v>
      </c>
      <c r="U8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97" t="str">
        <f>_xlfn.CONCAT(Table1[[#This Row],[state]],Table1[[#This Row],[Goal Range]])</f>
        <v>failed9999</v>
      </c>
    </row>
    <row r="898" spans="1:22" ht="43.2" hidden="1">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84">E898/D898</f>
        <v>0.4</v>
      </c>
      <c r="P898" s="6">
        <f t="shared" si="79"/>
        <v>44.444444444444443</v>
      </c>
      <c r="Q898" t="str">
        <f t="shared" si="80"/>
        <v>music</v>
      </c>
      <c r="R898" t="str">
        <f t="shared" si="81"/>
        <v>indie rock</v>
      </c>
      <c r="S898" s="11">
        <f t="shared" si="82"/>
        <v>42218.872986111113</v>
      </c>
      <c r="T898" s="11">
        <f t="shared" si="83"/>
        <v>42244.166666666672</v>
      </c>
      <c r="U8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898" t="str">
        <f>_xlfn.CONCAT(Table1[[#This Row],[state]],Table1[[#This Row],[Goal Range]])</f>
        <v>failed9999</v>
      </c>
    </row>
    <row r="899" spans="1:22" ht="43.2" hidden="1">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84"/>
        <v>0</v>
      </c>
      <c r="P899" s="6" t="e">
        <f t="shared" ref="P899:P962" si="85">E899/L899</f>
        <v>#DIV/0!</v>
      </c>
      <c r="Q899" t="str">
        <f t="shared" ref="Q899:Q962" si="86">LEFT(N899,FIND("/",N899)-1)</f>
        <v>music</v>
      </c>
      <c r="R899" t="str">
        <f t="shared" ref="R899:R962" si="87">RIGHT(N899,LEN(N899)-FIND("/",N899))</f>
        <v>indie rock</v>
      </c>
      <c r="S899" s="11">
        <f t="shared" ref="S899:S962" si="88">(((J899/60)/60)/24)+DATE(1970,1,1)</f>
        <v>41211.688750000001</v>
      </c>
      <c r="T899" s="11">
        <f t="shared" ref="T899:T962" si="89">(((I899/60)/60)/24)+DATE(1970,1,1)</f>
        <v>41241.730416666665</v>
      </c>
      <c r="U8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899" t="str">
        <f>_xlfn.CONCAT(Table1[[#This Row],[state]],Table1[[#This Row],[Goal Range]])</f>
        <v>failed4999</v>
      </c>
    </row>
    <row r="900" spans="1:22" ht="43.2" hidden="1">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1">
        <f t="shared" si="88"/>
        <v>40878.758217592593</v>
      </c>
      <c r="T900" s="11">
        <f t="shared" si="89"/>
        <v>40923.758217592593</v>
      </c>
      <c r="U9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00" t="str">
        <f>_xlfn.CONCAT(Table1[[#This Row],[state]],Table1[[#This Row],[Goal Range]])</f>
        <v>failed4999</v>
      </c>
    </row>
    <row r="901" spans="1:22" ht="43.2" hidden="1">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1">
        <f t="shared" si="88"/>
        <v>40646.099097222221</v>
      </c>
      <c r="T901" s="11">
        <f t="shared" si="89"/>
        <v>40691.099097222221</v>
      </c>
      <c r="U9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901" t="str">
        <f>_xlfn.CONCAT(Table1[[#This Row],[state]],Table1[[#This Row],[Goal Range]])</f>
        <v>failed1000</v>
      </c>
    </row>
    <row r="902" spans="1:22" ht="28.8" hidden="1">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1">
        <f t="shared" si="88"/>
        <v>42429.84956018519</v>
      </c>
      <c r="T902" s="11">
        <f t="shared" si="89"/>
        <v>42459.807893518519</v>
      </c>
      <c r="U9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02" t="str">
        <f>_xlfn.CONCAT(Table1[[#This Row],[state]],Table1[[#This Row],[Goal Range]])</f>
        <v>failed9999</v>
      </c>
    </row>
    <row r="903" spans="1:22" ht="57.6" hidden="1">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e">
        <f t="shared" si="85"/>
        <v>#DIV/0!</v>
      </c>
      <c r="Q903" t="str">
        <f t="shared" si="86"/>
        <v>music</v>
      </c>
      <c r="R903" t="str">
        <f t="shared" si="87"/>
        <v>jazz</v>
      </c>
      <c r="S903" s="11">
        <f t="shared" si="88"/>
        <v>40291.81150462963</v>
      </c>
      <c r="T903" s="11">
        <f t="shared" si="89"/>
        <v>40337.799305555556</v>
      </c>
      <c r="U9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03" t="str">
        <f>_xlfn.CONCAT(Table1[[#This Row],[state]],Table1[[#This Row],[Goal Range]])</f>
        <v>failed9999</v>
      </c>
    </row>
    <row r="904" spans="1:22" ht="57.6" hidden="1">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1">
        <f t="shared" si="88"/>
        <v>41829.965532407405</v>
      </c>
      <c r="T904" s="11">
        <f t="shared" si="89"/>
        <v>41881.645833333336</v>
      </c>
      <c r="U9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904" t="str">
        <f>_xlfn.CONCAT(Table1[[#This Row],[state]],Table1[[#This Row],[Goal Range]])</f>
        <v>failed34999</v>
      </c>
    </row>
    <row r="905" spans="1:22" ht="43.2" hidden="1">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1">
        <f t="shared" si="88"/>
        <v>41149.796064814815</v>
      </c>
      <c r="T905" s="11">
        <f t="shared" si="89"/>
        <v>41175.100694444445</v>
      </c>
      <c r="U9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05" t="str">
        <f>_xlfn.CONCAT(Table1[[#This Row],[state]],Table1[[#This Row],[Goal Range]])</f>
        <v>failed9999</v>
      </c>
    </row>
    <row r="906" spans="1:22" ht="43.2" hidden="1">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1">
        <f t="shared" si="88"/>
        <v>42342.080289351856</v>
      </c>
      <c r="T906" s="11">
        <f t="shared" si="89"/>
        <v>42372.080289351856</v>
      </c>
      <c r="U9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906" t="str">
        <f>_xlfn.CONCAT(Table1[[#This Row],[state]],Table1[[#This Row],[Goal Range]])</f>
        <v>failed0</v>
      </c>
    </row>
    <row r="907" spans="1:22" ht="43.2" hidden="1">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1">
        <f t="shared" si="88"/>
        <v>40507.239884259259</v>
      </c>
      <c r="T907" s="11">
        <f t="shared" si="89"/>
        <v>40567.239884259259</v>
      </c>
      <c r="U9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07" t="str">
        <f>_xlfn.CONCAT(Table1[[#This Row],[state]],Table1[[#This Row],[Goal Range]])</f>
        <v>failed9999</v>
      </c>
    </row>
    <row r="908" spans="1:22" ht="28.8" hidden="1">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e">
        <f t="shared" si="85"/>
        <v>#DIV/0!</v>
      </c>
      <c r="Q908" t="str">
        <f t="shared" si="86"/>
        <v>music</v>
      </c>
      <c r="R908" t="str">
        <f t="shared" si="87"/>
        <v>jazz</v>
      </c>
      <c r="S908" s="11">
        <f t="shared" si="88"/>
        <v>41681.189699074072</v>
      </c>
      <c r="T908" s="11">
        <f t="shared" si="89"/>
        <v>41711.148032407407</v>
      </c>
      <c r="U9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908" t="str">
        <f>_xlfn.CONCAT(Table1[[#This Row],[state]],Table1[[#This Row],[Goal Range]])</f>
        <v>failed19999</v>
      </c>
    </row>
    <row r="909" spans="1:22" ht="28.8" hidden="1">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e">
        <f t="shared" si="85"/>
        <v>#DIV/0!</v>
      </c>
      <c r="Q909" t="str">
        <f t="shared" si="86"/>
        <v>music</v>
      </c>
      <c r="R909" t="str">
        <f t="shared" si="87"/>
        <v>jazz</v>
      </c>
      <c r="S909" s="11">
        <f t="shared" si="88"/>
        <v>40767.192395833335</v>
      </c>
      <c r="T909" s="11">
        <f t="shared" si="89"/>
        <v>40797.192395833335</v>
      </c>
      <c r="U9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09" t="str">
        <f>_xlfn.CONCAT(Table1[[#This Row],[state]],Table1[[#This Row],[Goal Range]])</f>
        <v>failed4999</v>
      </c>
    </row>
    <row r="910" spans="1:22" ht="43.2" hidden="1">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e">
        <f t="shared" si="85"/>
        <v>#DIV/0!</v>
      </c>
      <c r="Q910" t="str">
        <f t="shared" si="86"/>
        <v>music</v>
      </c>
      <c r="R910" t="str">
        <f t="shared" si="87"/>
        <v>jazz</v>
      </c>
      <c r="S910" s="11">
        <f t="shared" si="88"/>
        <v>40340.801562499997</v>
      </c>
      <c r="T910" s="11">
        <f t="shared" si="89"/>
        <v>40386.207638888889</v>
      </c>
      <c r="U9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10" t="str">
        <f>_xlfn.CONCAT(Table1[[#This Row],[state]],Table1[[#This Row],[Goal Range]])</f>
        <v>failed4999</v>
      </c>
    </row>
    <row r="911" spans="1:22" ht="57.6" hidden="1">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1">
        <f t="shared" si="88"/>
        <v>41081.69027777778</v>
      </c>
      <c r="T911" s="11">
        <f t="shared" si="89"/>
        <v>41113.166666666664</v>
      </c>
      <c r="U9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911" t="str">
        <f>_xlfn.CONCAT(Table1[[#This Row],[state]],Table1[[#This Row],[Goal Range]])</f>
        <v>failed19999</v>
      </c>
    </row>
    <row r="912" spans="1:22" ht="43.2" hidden="1">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1">
        <f t="shared" si="88"/>
        <v>42737.545358796298</v>
      </c>
      <c r="T912" s="11">
        <f t="shared" si="89"/>
        <v>42797.545358796298</v>
      </c>
      <c r="U9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912" t="str">
        <f>_xlfn.CONCAT(Table1[[#This Row],[state]],Table1[[#This Row],[Goal Range]])</f>
        <v>failed1000</v>
      </c>
    </row>
    <row r="913" spans="1:22" ht="43.2" hidden="1">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e">
        <f t="shared" si="85"/>
        <v>#DIV/0!</v>
      </c>
      <c r="Q913" t="str">
        <f t="shared" si="86"/>
        <v>music</v>
      </c>
      <c r="R913" t="str">
        <f t="shared" si="87"/>
        <v>jazz</v>
      </c>
      <c r="S913" s="11">
        <f t="shared" si="88"/>
        <v>41642.005150462966</v>
      </c>
      <c r="T913" s="11">
        <f t="shared" si="89"/>
        <v>41663.005150462966</v>
      </c>
      <c r="U9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913" t="str">
        <f>_xlfn.CONCAT(Table1[[#This Row],[state]],Table1[[#This Row],[Goal Range]])</f>
        <v>failed50000</v>
      </c>
    </row>
    <row r="914" spans="1:22" ht="43.2" hidden="1">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1">
        <f t="shared" si="88"/>
        <v>41194.109340277777</v>
      </c>
      <c r="T914" s="11">
        <f t="shared" si="89"/>
        <v>41254.151006944441</v>
      </c>
      <c r="U9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14" t="str">
        <f>_xlfn.CONCAT(Table1[[#This Row],[state]],Table1[[#This Row],[Goal Range]])</f>
        <v>failed4999</v>
      </c>
    </row>
    <row r="915" spans="1:22" ht="43.2" hidden="1">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1">
        <f t="shared" si="88"/>
        <v>41004.139108796298</v>
      </c>
      <c r="T915" s="11">
        <f t="shared" si="89"/>
        <v>41034.139108796298</v>
      </c>
      <c r="U9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915" t="str">
        <f>_xlfn.CONCAT(Table1[[#This Row],[state]],Table1[[#This Row],[Goal Range]])</f>
        <v>failed34999</v>
      </c>
    </row>
    <row r="916" spans="1:22" ht="43.2" hidden="1">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e">
        <f t="shared" si="85"/>
        <v>#DIV/0!</v>
      </c>
      <c r="Q916" t="str">
        <f t="shared" si="86"/>
        <v>music</v>
      </c>
      <c r="R916" t="str">
        <f t="shared" si="87"/>
        <v>jazz</v>
      </c>
      <c r="S916" s="11">
        <f t="shared" si="88"/>
        <v>41116.763275462967</v>
      </c>
      <c r="T916" s="11">
        <f t="shared" si="89"/>
        <v>41146.763275462967</v>
      </c>
      <c r="U9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16" t="str">
        <f>_xlfn.CONCAT(Table1[[#This Row],[state]],Table1[[#This Row],[Goal Range]])</f>
        <v>failed4999</v>
      </c>
    </row>
    <row r="917" spans="1:22" ht="43.2" hidden="1">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1">
        <f t="shared" si="88"/>
        <v>40937.679560185185</v>
      </c>
      <c r="T917" s="11">
        <f t="shared" si="89"/>
        <v>40969.207638888889</v>
      </c>
      <c r="U9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17" t="str">
        <f>_xlfn.CONCAT(Table1[[#This Row],[state]],Table1[[#This Row],[Goal Range]])</f>
        <v>failed9999</v>
      </c>
    </row>
    <row r="918" spans="1:22" ht="43.2" hidden="1">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e">
        <f t="shared" si="85"/>
        <v>#DIV/0!</v>
      </c>
      <c r="Q918" t="str">
        <f t="shared" si="86"/>
        <v>music</v>
      </c>
      <c r="R918" t="str">
        <f t="shared" si="87"/>
        <v>jazz</v>
      </c>
      <c r="S918" s="11">
        <f t="shared" si="88"/>
        <v>40434.853402777779</v>
      </c>
      <c r="T918" s="11">
        <f t="shared" si="89"/>
        <v>40473.208333333336</v>
      </c>
      <c r="U9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18" t="str">
        <f>_xlfn.CONCAT(Table1[[#This Row],[state]],Table1[[#This Row],[Goal Range]])</f>
        <v>failed4999</v>
      </c>
    </row>
    <row r="919" spans="1:22" ht="43.2" hidden="1">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1">
        <f t="shared" si="88"/>
        <v>41802.94363425926</v>
      </c>
      <c r="T919" s="11">
        <f t="shared" si="89"/>
        <v>41834.104166666664</v>
      </c>
      <c r="U9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19" t="str">
        <f>_xlfn.CONCAT(Table1[[#This Row],[state]],Table1[[#This Row],[Goal Range]])</f>
        <v>failed9999</v>
      </c>
    </row>
    <row r="920" spans="1:22" ht="57.6" hidden="1">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1">
        <f t="shared" si="88"/>
        <v>41944.916215277779</v>
      </c>
      <c r="T920" s="11">
        <f t="shared" si="89"/>
        <v>41974.957881944443</v>
      </c>
      <c r="U9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20" t="str">
        <f>_xlfn.CONCAT(Table1[[#This Row],[state]],Table1[[#This Row],[Goal Range]])</f>
        <v>failed4999</v>
      </c>
    </row>
    <row r="921" spans="1:22" hidden="1">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1">
        <f t="shared" si="88"/>
        <v>41227.641724537039</v>
      </c>
      <c r="T921" s="11">
        <f t="shared" si="89"/>
        <v>41262.641724537039</v>
      </c>
      <c r="U9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921" t="str">
        <f>_xlfn.CONCAT(Table1[[#This Row],[state]],Table1[[#This Row],[Goal Range]])</f>
        <v>failed24999</v>
      </c>
    </row>
    <row r="922" spans="1:22" ht="43.2" hidden="1">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e">
        <f t="shared" si="85"/>
        <v>#DIV/0!</v>
      </c>
      <c r="Q922" t="str">
        <f t="shared" si="86"/>
        <v>music</v>
      </c>
      <c r="R922" t="str">
        <f t="shared" si="87"/>
        <v>jazz</v>
      </c>
      <c r="S922" s="11">
        <f t="shared" si="88"/>
        <v>41562.67155092593</v>
      </c>
      <c r="T922" s="11">
        <f t="shared" si="89"/>
        <v>41592.713217592594</v>
      </c>
      <c r="U9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22" t="str">
        <f>_xlfn.CONCAT(Table1[[#This Row],[state]],Table1[[#This Row],[Goal Range]])</f>
        <v>failed9999</v>
      </c>
    </row>
    <row r="923" spans="1:22" ht="43.2" hidden="1">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1">
        <f t="shared" si="88"/>
        <v>40847.171018518515</v>
      </c>
      <c r="T923" s="11">
        <f t="shared" si="89"/>
        <v>40889.212685185186</v>
      </c>
      <c r="U9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923" t="str">
        <f>_xlfn.CONCAT(Table1[[#This Row],[state]],Table1[[#This Row],[Goal Range]])</f>
        <v>failed19999</v>
      </c>
    </row>
    <row r="924" spans="1:22" ht="43.2" hidden="1">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1">
        <f t="shared" si="88"/>
        <v>41878.530011574076</v>
      </c>
      <c r="T924" s="11">
        <f t="shared" si="89"/>
        <v>41913.530011574076</v>
      </c>
      <c r="U9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924" t="str">
        <f>_xlfn.CONCAT(Table1[[#This Row],[state]],Table1[[#This Row],[Goal Range]])</f>
        <v>failed29999</v>
      </c>
    </row>
    <row r="925" spans="1:22" ht="43.2" hidden="1">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1">
        <f t="shared" si="88"/>
        <v>41934.959756944445</v>
      </c>
      <c r="T925" s="11">
        <f t="shared" si="89"/>
        <v>41965.001423611116</v>
      </c>
      <c r="U9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925" t="str">
        <f>_xlfn.CONCAT(Table1[[#This Row],[state]],Table1[[#This Row],[Goal Range]])</f>
        <v>failed19999</v>
      </c>
    </row>
    <row r="926" spans="1:22" ht="43.2" hidden="1">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1">
        <f t="shared" si="88"/>
        <v>41288.942928240744</v>
      </c>
      <c r="T926" s="11">
        <f t="shared" si="89"/>
        <v>41318.942928240744</v>
      </c>
      <c r="U9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26" t="str">
        <f>_xlfn.CONCAT(Table1[[#This Row],[state]],Table1[[#This Row],[Goal Range]])</f>
        <v>failed4999</v>
      </c>
    </row>
    <row r="927" spans="1:22" ht="43.2" hidden="1">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1">
        <f t="shared" si="88"/>
        <v>41575.880914351852</v>
      </c>
      <c r="T927" s="11">
        <f t="shared" si="89"/>
        <v>41605.922581018516</v>
      </c>
      <c r="U9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27" t="str">
        <f>_xlfn.CONCAT(Table1[[#This Row],[state]],Table1[[#This Row],[Goal Range]])</f>
        <v>failed9999</v>
      </c>
    </row>
    <row r="928" spans="1:22" ht="57.6" hidden="1">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e">
        <f t="shared" si="85"/>
        <v>#DIV/0!</v>
      </c>
      <c r="Q928" t="str">
        <f t="shared" si="86"/>
        <v>music</v>
      </c>
      <c r="R928" t="str">
        <f t="shared" si="87"/>
        <v>jazz</v>
      </c>
      <c r="S928" s="11">
        <f t="shared" si="88"/>
        <v>40338.02002314815</v>
      </c>
      <c r="T928" s="11">
        <f t="shared" si="89"/>
        <v>40367.944444444445</v>
      </c>
      <c r="U9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28" t="str">
        <f>_xlfn.CONCAT(Table1[[#This Row],[state]],Table1[[#This Row],[Goal Range]])</f>
        <v>failed9999</v>
      </c>
    </row>
    <row r="929" spans="1:22" ht="28.8" hidden="1">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e">
        <f t="shared" si="85"/>
        <v>#DIV/0!</v>
      </c>
      <c r="Q929" t="str">
        <f t="shared" si="86"/>
        <v>music</v>
      </c>
      <c r="R929" t="str">
        <f t="shared" si="87"/>
        <v>jazz</v>
      </c>
      <c r="S929" s="11">
        <f t="shared" si="88"/>
        <v>41013.822858796295</v>
      </c>
      <c r="T929" s="11">
        <f t="shared" si="89"/>
        <v>41043.822858796295</v>
      </c>
      <c r="U9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929" t="str">
        <f>_xlfn.CONCAT(Table1[[#This Row],[state]],Table1[[#This Row],[Goal Range]])</f>
        <v>failed24999</v>
      </c>
    </row>
    <row r="930" spans="1:22" ht="43.2" hidden="1">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1">
        <f t="shared" si="88"/>
        <v>41180.86241898148</v>
      </c>
      <c r="T930" s="11">
        <f t="shared" si="89"/>
        <v>41231</v>
      </c>
      <c r="U9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930" t="str">
        <f>_xlfn.CONCAT(Table1[[#This Row],[state]],Table1[[#This Row],[Goal Range]])</f>
        <v>failed14999</v>
      </c>
    </row>
    <row r="931" spans="1:22" ht="43.2" hidden="1">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e">
        <f t="shared" si="85"/>
        <v>#DIV/0!</v>
      </c>
      <c r="Q931" t="str">
        <f t="shared" si="86"/>
        <v>music</v>
      </c>
      <c r="R931" t="str">
        <f t="shared" si="87"/>
        <v>jazz</v>
      </c>
      <c r="S931" s="11">
        <f t="shared" si="88"/>
        <v>40978.238067129627</v>
      </c>
      <c r="T931" s="11">
        <f t="shared" si="89"/>
        <v>41008.196400462963</v>
      </c>
      <c r="U9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931" t="str">
        <f>_xlfn.CONCAT(Table1[[#This Row],[state]],Table1[[#This Row],[Goal Range]])</f>
        <v>failed1000</v>
      </c>
    </row>
    <row r="932" spans="1:22" ht="57.6" hidden="1">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1">
        <f t="shared" si="88"/>
        <v>40312.915578703702</v>
      </c>
      <c r="T932" s="11">
        <f t="shared" si="89"/>
        <v>40354.897222222222</v>
      </c>
      <c r="U9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932" t="str">
        <f>_xlfn.CONCAT(Table1[[#This Row],[state]],Table1[[#This Row],[Goal Range]])</f>
        <v>failed1000</v>
      </c>
    </row>
    <row r="933" spans="1:22" ht="43.2" hidden="1">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1">
        <f t="shared" si="88"/>
        <v>41680.359976851854</v>
      </c>
      <c r="T933" s="11">
        <f t="shared" si="89"/>
        <v>41714.916666666664</v>
      </c>
      <c r="U9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33" t="str">
        <f>_xlfn.CONCAT(Table1[[#This Row],[state]],Table1[[#This Row],[Goal Range]])</f>
        <v>failed4999</v>
      </c>
    </row>
    <row r="934" spans="1:22" ht="28.8" hidden="1">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1">
        <f t="shared" si="88"/>
        <v>41310.969270833331</v>
      </c>
      <c r="T934" s="11">
        <f t="shared" si="89"/>
        <v>41355.927604166667</v>
      </c>
      <c r="U9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34" t="str">
        <f>_xlfn.CONCAT(Table1[[#This Row],[state]],Table1[[#This Row],[Goal Range]])</f>
        <v>failed9999</v>
      </c>
    </row>
    <row r="935" spans="1:22" ht="43.2" hidden="1">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1">
        <f t="shared" si="88"/>
        <v>41711.169085648151</v>
      </c>
      <c r="T935" s="11">
        <f t="shared" si="89"/>
        <v>41771.169085648151</v>
      </c>
      <c r="U9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35" t="str">
        <f>_xlfn.CONCAT(Table1[[#This Row],[state]],Table1[[#This Row],[Goal Range]])</f>
        <v>failed4999</v>
      </c>
    </row>
    <row r="936" spans="1:22" ht="43.2" hidden="1">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1">
        <f t="shared" si="88"/>
        <v>41733.737083333333</v>
      </c>
      <c r="T936" s="11">
        <f t="shared" si="89"/>
        <v>41763.25</v>
      </c>
      <c r="U9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36" t="str">
        <f>_xlfn.CONCAT(Table1[[#This Row],[state]],Table1[[#This Row],[Goal Range]])</f>
        <v>failed9999</v>
      </c>
    </row>
    <row r="937" spans="1:22" ht="43.2" hidden="1">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1">
        <f t="shared" si="88"/>
        <v>42368.333668981482</v>
      </c>
      <c r="T937" s="11">
        <f t="shared" si="89"/>
        <v>42398.333668981482</v>
      </c>
      <c r="U9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37" t="str">
        <f>_xlfn.CONCAT(Table1[[#This Row],[state]],Table1[[#This Row],[Goal Range]])</f>
        <v>failed4999</v>
      </c>
    </row>
    <row r="938" spans="1:22" ht="43.2" hidden="1">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e">
        <f t="shared" si="85"/>
        <v>#DIV/0!</v>
      </c>
      <c r="Q938" t="str">
        <f t="shared" si="86"/>
        <v>music</v>
      </c>
      <c r="R938" t="str">
        <f t="shared" si="87"/>
        <v>jazz</v>
      </c>
      <c r="S938" s="11">
        <f t="shared" si="88"/>
        <v>40883.024178240739</v>
      </c>
      <c r="T938" s="11">
        <f t="shared" si="89"/>
        <v>40926.833333333336</v>
      </c>
      <c r="U9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38" t="str">
        <f>_xlfn.CONCAT(Table1[[#This Row],[state]],Table1[[#This Row],[Goal Range]])</f>
        <v>failed4999</v>
      </c>
    </row>
    <row r="939" spans="1:22" ht="43.2" hidden="1">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1">
        <f t="shared" si="88"/>
        <v>41551.798113425924</v>
      </c>
      <c r="T939" s="11">
        <f t="shared" si="89"/>
        <v>41581.839780092596</v>
      </c>
      <c r="U9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39" t="str">
        <f>_xlfn.CONCAT(Table1[[#This Row],[state]],Table1[[#This Row],[Goal Range]])</f>
        <v>failed4999</v>
      </c>
    </row>
    <row r="940" spans="1:22" ht="43.2" hidden="1">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1">
        <f t="shared" si="88"/>
        <v>41124.479722222226</v>
      </c>
      <c r="T940" s="11">
        <f t="shared" si="89"/>
        <v>41154.479722222226</v>
      </c>
      <c r="U9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40" t="str">
        <f>_xlfn.CONCAT(Table1[[#This Row],[state]],Table1[[#This Row],[Goal Range]])</f>
        <v>failed9999</v>
      </c>
    </row>
    <row r="941" spans="1:22" ht="43.2" hidden="1">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1">
        <f t="shared" si="88"/>
        <v>41416.763171296298</v>
      </c>
      <c r="T941" s="11">
        <f t="shared" si="89"/>
        <v>41455.831944444442</v>
      </c>
      <c r="U9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41" t="str">
        <f>_xlfn.CONCAT(Table1[[#This Row],[state]],Table1[[#This Row],[Goal Range]])</f>
        <v>failed4999</v>
      </c>
    </row>
    <row r="942" spans="1:22" ht="43.2" hidden="1">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1">
        <f t="shared" si="88"/>
        <v>42182.008402777778</v>
      </c>
      <c r="T942" s="11">
        <f t="shared" si="89"/>
        <v>42227.008402777778</v>
      </c>
      <c r="U9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42" t="str">
        <f>_xlfn.CONCAT(Table1[[#This Row],[state]],Table1[[#This Row],[Goal Range]])</f>
        <v>failed9999</v>
      </c>
    </row>
    <row r="943" spans="1:22" ht="57.6" hidden="1">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1">
        <f t="shared" si="88"/>
        <v>42746.096585648149</v>
      </c>
      <c r="T943" s="11">
        <f t="shared" si="89"/>
        <v>42776.096585648149</v>
      </c>
      <c r="U9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943" t="str">
        <f>_xlfn.CONCAT(Table1[[#This Row],[state]],Table1[[#This Row],[Goal Range]])</f>
        <v>failed0</v>
      </c>
    </row>
    <row r="944" spans="1:22" ht="57.6" hidden="1">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1">
        <f t="shared" si="88"/>
        <v>42382.843287037031</v>
      </c>
      <c r="T944" s="11">
        <f t="shared" si="89"/>
        <v>42418.843287037031</v>
      </c>
      <c r="U9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44" t="str">
        <f>_xlfn.CONCAT(Table1[[#This Row],[state]],Table1[[#This Row],[Goal Range]])</f>
        <v>failed9999</v>
      </c>
    </row>
    <row r="945" spans="1:22" ht="28.8" hidden="1">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1">
        <f t="shared" si="88"/>
        <v>42673.66788194445</v>
      </c>
      <c r="T945" s="11">
        <f t="shared" si="89"/>
        <v>42703.709548611107</v>
      </c>
      <c r="U9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45" t="str">
        <f>_xlfn.CONCAT(Table1[[#This Row],[state]],Table1[[#This Row],[Goal Range]])</f>
        <v>failed4999</v>
      </c>
    </row>
    <row r="946" spans="1:22" ht="43.2" hidden="1">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1">
        <f t="shared" si="88"/>
        <v>42444.583912037036</v>
      </c>
      <c r="T946" s="11">
        <f t="shared" si="89"/>
        <v>42478.583333333328</v>
      </c>
      <c r="U9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946" t="str">
        <f>_xlfn.CONCAT(Table1[[#This Row],[state]],Table1[[#This Row],[Goal Range]])</f>
        <v>failed0</v>
      </c>
    </row>
    <row r="947" spans="1:22" ht="43.2" hidden="1">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1">
        <f t="shared" si="88"/>
        <v>42732.872986111113</v>
      </c>
      <c r="T947" s="11">
        <f t="shared" si="89"/>
        <v>42784.999305555553</v>
      </c>
      <c r="U9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947" t="str">
        <f>_xlfn.CONCAT(Table1[[#This Row],[state]],Table1[[#This Row],[Goal Range]])</f>
        <v>failed50000</v>
      </c>
    </row>
    <row r="948" spans="1:22" ht="43.2" hidden="1">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1">
        <f t="shared" si="88"/>
        <v>42592.750555555554</v>
      </c>
      <c r="T948" s="11">
        <f t="shared" si="89"/>
        <v>42622.750555555554</v>
      </c>
      <c r="U9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948" t="str">
        <f>_xlfn.CONCAT(Table1[[#This Row],[state]],Table1[[#This Row],[Goal Range]])</f>
        <v>failed19999</v>
      </c>
    </row>
    <row r="949" spans="1:22" ht="43.2" hidden="1">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e">
        <f t="shared" si="85"/>
        <v>#DIV/0!</v>
      </c>
      <c r="Q949" t="str">
        <f t="shared" si="86"/>
        <v>technology</v>
      </c>
      <c r="R949" t="str">
        <f t="shared" si="87"/>
        <v>wearables</v>
      </c>
      <c r="S949" s="11">
        <f t="shared" si="88"/>
        <v>42491.781319444446</v>
      </c>
      <c r="T949" s="11">
        <f t="shared" si="89"/>
        <v>42551.781319444446</v>
      </c>
      <c r="U9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949" t="str">
        <f>_xlfn.CONCAT(Table1[[#This Row],[state]],Table1[[#This Row],[Goal Range]])</f>
        <v>failed1000</v>
      </c>
    </row>
    <row r="950" spans="1:22" ht="57.6" hidden="1">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1">
        <f t="shared" si="88"/>
        <v>42411.828287037039</v>
      </c>
      <c r="T950" s="11">
        <f t="shared" si="89"/>
        <v>42441.828287037039</v>
      </c>
      <c r="U9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50" t="str">
        <f>_xlfn.CONCAT(Table1[[#This Row],[state]],Table1[[#This Row],[Goal Range]])</f>
        <v>failed4999</v>
      </c>
    </row>
    <row r="951" spans="1:22" ht="43.2" hidden="1">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1">
        <f t="shared" si="88"/>
        <v>42361.043703703705</v>
      </c>
      <c r="T951" s="11">
        <f t="shared" si="89"/>
        <v>42421.043703703705</v>
      </c>
      <c r="U9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951" t="str">
        <f>_xlfn.CONCAT(Table1[[#This Row],[state]],Table1[[#This Row],[Goal Range]])</f>
        <v>failed24999</v>
      </c>
    </row>
    <row r="952" spans="1:22" ht="43.2" hidden="1">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1">
        <f t="shared" si="88"/>
        <v>42356.750706018516</v>
      </c>
      <c r="T952" s="11">
        <f t="shared" si="89"/>
        <v>42386.750706018516</v>
      </c>
      <c r="U9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52" t="str">
        <f>_xlfn.CONCAT(Table1[[#This Row],[state]],Table1[[#This Row],[Goal Range]])</f>
        <v>failed9999</v>
      </c>
    </row>
    <row r="953" spans="1:22" hidden="1">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1">
        <f t="shared" si="88"/>
        <v>42480.653611111105</v>
      </c>
      <c r="T953" s="11">
        <f t="shared" si="89"/>
        <v>42525.653611111105</v>
      </c>
      <c r="U9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953" t="str">
        <f>_xlfn.CONCAT(Table1[[#This Row],[state]],Table1[[#This Row],[Goal Range]])</f>
        <v>failed0</v>
      </c>
    </row>
    <row r="954" spans="1:22" ht="28.8" hidden="1">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1">
        <f t="shared" si="88"/>
        <v>42662.613564814819</v>
      </c>
      <c r="T954" s="11">
        <f t="shared" si="89"/>
        <v>42692.655231481483</v>
      </c>
      <c r="U9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954" t="str">
        <f>_xlfn.CONCAT(Table1[[#This Row],[state]],Table1[[#This Row],[Goal Range]])</f>
        <v>failed49999</v>
      </c>
    </row>
    <row r="955" spans="1:22" ht="43.2" hidden="1">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1">
        <f t="shared" si="88"/>
        <v>41999.164340277777</v>
      </c>
      <c r="T955" s="11">
        <f t="shared" si="89"/>
        <v>42029.164340277777</v>
      </c>
      <c r="U9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955" t="str">
        <f>_xlfn.CONCAT(Table1[[#This Row],[state]],Table1[[#This Row],[Goal Range]])</f>
        <v>failed19999</v>
      </c>
    </row>
    <row r="956" spans="1:22" ht="43.2" hidden="1">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1">
        <f t="shared" si="88"/>
        <v>42194.833784722221</v>
      </c>
      <c r="T956" s="11">
        <f t="shared" si="89"/>
        <v>42236.833784722221</v>
      </c>
      <c r="U9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956" t="str">
        <f>_xlfn.CONCAT(Table1[[#This Row],[state]],Table1[[#This Row],[Goal Range]])</f>
        <v>failed19999</v>
      </c>
    </row>
    <row r="957" spans="1:22" ht="43.2" hidden="1">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1">
        <f t="shared" si="88"/>
        <v>42586.295138888891</v>
      </c>
      <c r="T957" s="11">
        <f t="shared" si="89"/>
        <v>42626.295138888891</v>
      </c>
      <c r="U9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957" t="str">
        <f>_xlfn.CONCAT(Table1[[#This Row],[state]],Table1[[#This Row],[Goal Range]])</f>
        <v>failed50000</v>
      </c>
    </row>
    <row r="958" spans="1:22" ht="57.6" hidden="1">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1">
        <f t="shared" si="88"/>
        <v>42060.913877314815</v>
      </c>
      <c r="T958" s="11">
        <f t="shared" si="89"/>
        <v>42120.872210648144</v>
      </c>
      <c r="U9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958" t="str">
        <f>_xlfn.CONCAT(Table1[[#This Row],[state]],Table1[[#This Row],[Goal Range]])</f>
        <v>failed0</v>
      </c>
    </row>
    <row r="959" spans="1:22" ht="28.8" hidden="1">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1">
        <f t="shared" si="88"/>
        <v>42660.552465277782</v>
      </c>
      <c r="T959" s="11">
        <f t="shared" si="89"/>
        <v>42691.594131944439</v>
      </c>
      <c r="U9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959" t="str">
        <f>_xlfn.CONCAT(Table1[[#This Row],[state]],Table1[[#This Row],[Goal Range]])</f>
        <v>failed14999</v>
      </c>
    </row>
    <row r="960" spans="1:22" ht="57.6" hidden="1">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1">
        <f t="shared" si="88"/>
        <v>42082.802812499998</v>
      </c>
      <c r="T960" s="11">
        <f t="shared" si="89"/>
        <v>42104.207638888889</v>
      </c>
      <c r="U9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60" t="str">
        <f>_xlfn.CONCAT(Table1[[#This Row],[state]],Table1[[#This Row],[Goal Range]])</f>
        <v>failed9999</v>
      </c>
    </row>
    <row r="961" spans="1:22" ht="43.2" hidden="1">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1">
        <f t="shared" si="88"/>
        <v>41993.174363425926</v>
      </c>
      <c r="T961" s="11">
        <f t="shared" si="89"/>
        <v>42023.174363425926</v>
      </c>
      <c r="U9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961" t="str">
        <f>_xlfn.CONCAT(Table1[[#This Row],[state]],Table1[[#This Row],[Goal Range]])</f>
        <v>failed0</v>
      </c>
    </row>
    <row r="962" spans="1:22" ht="43.2" hidden="1">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90">E962/D962</f>
        <v>0.46100628930817611</v>
      </c>
      <c r="P962" s="6">
        <f t="shared" si="85"/>
        <v>136.46276595744681</v>
      </c>
      <c r="Q962" t="str">
        <f t="shared" si="86"/>
        <v>technology</v>
      </c>
      <c r="R962" t="str">
        <f t="shared" si="87"/>
        <v>wearables</v>
      </c>
      <c r="S962" s="11">
        <f t="shared" si="88"/>
        <v>42766.626793981486</v>
      </c>
      <c r="T962" s="11">
        <f t="shared" si="89"/>
        <v>42808.585127314815</v>
      </c>
      <c r="U9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962" t="str">
        <f>_xlfn.CONCAT(Table1[[#This Row],[state]],Table1[[#This Row],[Goal Range]])</f>
        <v>failed50000</v>
      </c>
    </row>
    <row r="963" spans="1:22" ht="43.2" hidden="1">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90"/>
        <v>0.42188421052631581</v>
      </c>
      <c r="P963" s="6">
        <f t="shared" ref="P963:P1026" si="91">E963/L963</f>
        <v>364.35454545454547</v>
      </c>
      <c r="Q963" t="str">
        <f t="shared" ref="Q963:Q1026" si="92">LEFT(N963,FIND("/",N963)-1)</f>
        <v>technology</v>
      </c>
      <c r="R963" t="str">
        <f t="shared" ref="R963:R1026" si="93">RIGHT(N963,LEN(N963)-FIND("/",N963))</f>
        <v>wearables</v>
      </c>
      <c r="S963" s="11">
        <f t="shared" ref="S963:S1026" si="94">(((J963/60)/60)/24)+DATE(1970,1,1)</f>
        <v>42740.693692129629</v>
      </c>
      <c r="T963" s="11">
        <f t="shared" ref="T963:T1026" si="95">(((I963/60)/60)/24)+DATE(1970,1,1)</f>
        <v>42786.791666666672</v>
      </c>
      <c r="U9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963" t="str">
        <f>_xlfn.CONCAT(Table1[[#This Row],[state]],Table1[[#This Row],[Goal Range]])</f>
        <v>failed50000</v>
      </c>
    </row>
    <row r="964" spans="1:22" ht="43.2" hidden="1">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1">
        <f t="shared" si="94"/>
        <v>42373.712418981479</v>
      </c>
      <c r="T964" s="11">
        <f t="shared" si="95"/>
        <v>42411.712418981479</v>
      </c>
      <c r="U9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64" t="str">
        <f>_xlfn.CONCAT(Table1[[#This Row],[state]],Table1[[#This Row],[Goal Range]])</f>
        <v>failed4999</v>
      </c>
    </row>
    <row r="965" spans="1:22" ht="28.8" hidden="1">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1">
        <f t="shared" si="94"/>
        <v>42625.635636574079</v>
      </c>
      <c r="T965" s="11">
        <f t="shared" si="95"/>
        <v>42660.635636574079</v>
      </c>
      <c r="U9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965" t="str">
        <f>_xlfn.CONCAT(Table1[[#This Row],[state]],Table1[[#This Row],[Goal Range]])</f>
        <v>failed39999</v>
      </c>
    </row>
    <row r="966" spans="1:22" ht="43.2" hidden="1">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1">
        <f t="shared" si="94"/>
        <v>42208.628692129627</v>
      </c>
      <c r="T966" s="11">
        <f t="shared" si="95"/>
        <v>42248.628692129627</v>
      </c>
      <c r="U9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966" t="str">
        <f>_xlfn.CONCAT(Table1[[#This Row],[state]],Table1[[#This Row],[Goal Range]])</f>
        <v>failed50000</v>
      </c>
    </row>
    <row r="967" spans="1:22" ht="43.2" hidden="1">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1">
        <f t="shared" si="94"/>
        <v>42637.016736111109</v>
      </c>
      <c r="T967" s="11">
        <f t="shared" si="95"/>
        <v>42669.165972222225</v>
      </c>
      <c r="U9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967" t="str">
        <f>_xlfn.CONCAT(Table1[[#This Row],[state]],Table1[[#This Row],[Goal Range]])</f>
        <v>failed29999</v>
      </c>
    </row>
    <row r="968" spans="1:22" ht="43.2" hidden="1">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1">
        <f t="shared" si="94"/>
        <v>42619.635787037041</v>
      </c>
      <c r="T968" s="11">
        <f t="shared" si="95"/>
        <v>42649.635787037041</v>
      </c>
      <c r="U9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968" t="str">
        <f>_xlfn.CONCAT(Table1[[#This Row],[state]],Table1[[#This Row],[Goal Range]])</f>
        <v>failed14999</v>
      </c>
    </row>
    <row r="969" spans="1:22" ht="43.2" hidden="1">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1">
        <f t="shared" si="94"/>
        <v>42422.254328703704</v>
      </c>
      <c r="T969" s="11">
        <f t="shared" si="95"/>
        <v>42482.21266203704</v>
      </c>
      <c r="U9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969" t="str">
        <f>_xlfn.CONCAT(Table1[[#This Row],[state]],Table1[[#This Row],[Goal Range]])</f>
        <v>failed24999</v>
      </c>
    </row>
    <row r="970" spans="1:22" ht="43.2" hidden="1">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1">
        <f t="shared" si="94"/>
        <v>41836.847615740742</v>
      </c>
      <c r="T970" s="11">
        <f t="shared" si="95"/>
        <v>41866.847615740742</v>
      </c>
      <c r="U9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70" t="str">
        <f>_xlfn.CONCAT(Table1[[#This Row],[state]],Table1[[#This Row],[Goal Range]])</f>
        <v>failed9999</v>
      </c>
    </row>
    <row r="971" spans="1:22" ht="28.8" hidden="1">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1">
        <f t="shared" si="94"/>
        <v>42742.30332175926</v>
      </c>
      <c r="T971" s="11">
        <f t="shared" si="95"/>
        <v>42775.30332175926</v>
      </c>
      <c r="U9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971" t="str">
        <f>_xlfn.CONCAT(Table1[[#This Row],[state]],Table1[[#This Row],[Goal Range]])</f>
        <v>failed34999</v>
      </c>
    </row>
    <row r="972" spans="1:22" ht="57.6" hidden="1">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1">
        <f t="shared" si="94"/>
        <v>42721.220520833333</v>
      </c>
      <c r="T972" s="11">
        <f t="shared" si="95"/>
        <v>42758.207638888889</v>
      </c>
      <c r="U9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72" t="str">
        <f>_xlfn.CONCAT(Table1[[#This Row],[state]],Table1[[#This Row],[Goal Range]])</f>
        <v>failed9999</v>
      </c>
    </row>
    <row r="973" spans="1:22" ht="43.2" hidden="1">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1">
        <f t="shared" si="94"/>
        <v>42111.709027777775</v>
      </c>
      <c r="T973" s="11">
        <f t="shared" si="95"/>
        <v>42156.709027777775</v>
      </c>
      <c r="U9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973" t="str">
        <f>_xlfn.CONCAT(Table1[[#This Row],[state]],Table1[[#This Row],[Goal Range]])</f>
        <v>failed50000</v>
      </c>
    </row>
    <row r="974" spans="1:22" ht="43.2" hidden="1">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1">
        <f t="shared" si="94"/>
        <v>41856.865717592591</v>
      </c>
      <c r="T974" s="11">
        <f t="shared" si="95"/>
        <v>41886.290972222225</v>
      </c>
      <c r="U9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974" t="str">
        <f>_xlfn.CONCAT(Table1[[#This Row],[state]],Table1[[#This Row],[Goal Range]])</f>
        <v>failed24999</v>
      </c>
    </row>
    <row r="975" spans="1:22" ht="43.2" hidden="1">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1">
        <f t="shared" si="94"/>
        <v>42257.014965277776</v>
      </c>
      <c r="T975" s="11">
        <f t="shared" si="95"/>
        <v>42317.056631944448</v>
      </c>
      <c r="U9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975" t="str">
        <f>_xlfn.CONCAT(Table1[[#This Row],[state]],Table1[[#This Row],[Goal Range]])</f>
        <v>failed24999</v>
      </c>
    </row>
    <row r="976" spans="1:22" ht="43.2" hidden="1">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1">
        <f t="shared" si="94"/>
        <v>42424.749490740738</v>
      </c>
      <c r="T976" s="11">
        <f t="shared" si="95"/>
        <v>42454.707824074074</v>
      </c>
      <c r="U9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976" t="str">
        <f>_xlfn.CONCAT(Table1[[#This Row],[state]],Table1[[#This Row],[Goal Range]])</f>
        <v>failed0</v>
      </c>
    </row>
    <row r="977" spans="1:22" ht="43.2" hidden="1">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1">
        <f t="shared" si="94"/>
        <v>42489.696585648147</v>
      </c>
      <c r="T977" s="11">
        <f t="shared" si="95"/>
        <v>42549.696585648147</v>
      </c>
      <c r="U9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977" t="str">
        <f>_xlfn.CONCAT(Table1[[#This Row],[state]],Table1[[#This Row],[Goal Range]])</f>
        <v>failed50000</v>
      </c>
    </row>
    <row r="978" spans="1:22" ht="43.2" hidden="1">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1">
        <f t="shared" si="94"/>
        <v>42185.058993055558</v>
      </c>
      <c r="T978" s="11">
        <f t="shared" si="95"/>
        <v>42230.058993055558</v>
      </c>
      <c r="U9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978" t="str">
        <f>_xlfn.CONCAT(Table1[[#This Row],[state]],Table1[[#This Row],[Goal Range]])</f>
        <v>failed50000</v>
      </c>
    </row>
    <row r="979" spans="1:22" ht="43.2" hidden="1">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1">
        <f t="shared" si="94"/>
        <v>42391.942094907412</v>
      </c>
      <c r="T979" s="11">
        <f t="shared" si="95"/>
        <v>42421.942094907412</v>
      </c>
      <c r="U9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79" t="str">
        <f>_xlfn.CONCAT(Table1[[#This Row],[state]],Table1[[#This Row],[Goal Range]])</f>
        <v>failed4999</v>
      </c>
    </row>
    <row r="980" spans="1:22" ht="43.2" hidden="1">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1">
        <f t="shared" si="94"/>
        <v>42395.309039351851</v>
      </c>
      <c r="T980" s="11">
        <f t="shared" si="95"/>
        <v>42425.309039351851</v>
      </c>
      <c r="U9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980" t="str">
        <f>_xlfn.CONCAT(Table1[[#This Row],[state]],Table1[[#This Row],[Goal Range]])</f>
        <v>failed50000</v>
      </c>
    </row>
    <row r="981" spans="1:22" ht="43.2" hidden="1">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1">
        <f t="shared" si="94"/>
        <v>42506.416990740734</v>
      </c>
      <c r="T981" s="11">
        <f t="shared" si="95"/>
        <v>42541.790972222225</v>
      </c>
      <c r="U9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981" t="str">
        <f>_xlfn.CONCAT(Table1[[#This Row],[state]],Table1[[#This Row],[Goal Range]])</f>
        <v>failed39999</v>
      </c>
    </row>
    <row r="982" spans="1:22" ht="57.6" hidden="1">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1">
        <f t="shared" si="94"/>
        <v>41928.904189814813</v>
      </c>
      <c r="T982" s="11">
        <f t="shared" si="95"/>
        <v>41973.945856481485</v>
      </c>
      <c r="U9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982" t="str">
        <f>_xlfn.CONCAT(Table1[[#This Row],[state]],Table1[[#This Row],[Goal Range]])</f>
        <v>failed14999</v>
      </c>
    </row>
    <row r="983" spans="1:22" ht="57.6" hidden="1">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1">
        <f t="shared" si="94"/>
        <v>41830.947013888886</v>
      </c>
      <c r="T983" s="11">
        <f t="shared" si="95"/>
        <v>41860.947013888886</v>
      </c>
      <c r="U9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983" t="str">
        <f>_xlfn.CONCAT(Table1[[#This Row],[state]],Table1[[#This Row],[Goal Range]])</f>
        <v>failed50000</v>
      </c>
    </row>
    <row r="984" spans="1:22" ht="28.8" hidden="1">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1">
        <f t="shared" si="94"/>
        <v>42615.753310185188</v>
      </c>
      <c r="T984" s="11">
        <f t="shared" si="95"/>
        <v>42645.753310185188</v>
      </c>
      <c r="U9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984" t="str">
        <f>_xlfn.CONCAT(Table1[[#This Row],[state]],Table1[[#This Row],[Goal Range]])</f>
        <v>failed19999</v>
      </c>
    </row>
    <row r="985" spans="1:22" ht="57.6" hidden="1">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1">
        <f t="shared" si="94"/>
        <v>42574.667650462965</v>
      </c>
      <c r="T985" s="11">
        <f t="shared" si="95"/>
        <v>42605.870833333334</v>
      </c>
      <c r="U9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985" t="str">
        <f>_xlfn.CONCAT(Table1[[#This Row],[state]],Table1[[#This Row],[Goal Range]])</f>
        <v>failed50000</v>
      </c>
    </row>
    <row r="986" spans="1:22" ht="72" hidden="1">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1">
        <f t="shared" si="94"/>
        <v>42061.11583333333</v>
      </c>
      <c r="T986" s="11">
        <f t="shared" si="95"/>
        <v>42091.074166666673</v>
      </c>
      <c r="U9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986" t="str">
        <f>_xlfn.CONCAT(Table1[[#This Row],[state]],Table1[[#This Row],[Goal Range]])</f>
        <v>failed14999</v>
      </c>
    </row>
    <row r="987" spans="1:22" ht="43.2" hidden="1">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1">
        <f t="shared" si="94"/>
        <v>42339.967708333337</v>
      </c>
      <c r="T987" s="11">
        <f t="shared" si="95"/>
        <v>42369.958333333328</v>
      </c>
      <c r="U9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987" t="str">
        <f>_xlfn.CONCAT(Table1[[#This Row],[state]],Table1[[#This Row],[Goal Range]])</f>
        <v>failed34999</v>
      </c>
    </row>
    <row r="988" spans="1:22" ht="57.6" hidden="1">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1">
        <f t="shared" si="94"/>
        <v>42324.767361111109</v>
      </c>
      <c r="T988" s="11">
        <f t="shared" si="95"/>
        <v>42379</v>
      </c>
      <c r="U9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988" t="str">
        <f>_xlfn.CONCAT(Table1[[#This Row],[state]],Table1[[#This Row],[Goal Range]])</f>
        <v>failed24999</v>
      </c>
    </row>
    <row r="989" spans="1:22" ht="43.2" hidden="1">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1">
        <f t="shared" si="94"/>
        <v>41773.294560185182</v>
      </c>
      <c r="T989" s="11">
        <f t="shared" si="95"/>
        <v>41813.294560185182</v>
      </c>
      <c r="U9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989" t="str">
        <f>_xlfn.CONCAT(Table1[[#This Row],[state]],Table1[[#This Row],[Goal Range]])</f>
        <v>failed0</v>
      </c>
    </row>
    <row r="990" spans="1:22" ht="57.6" hidden="1">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e">
        <f t="shared" si="91"/>
        <v>#DIV/0!</v>
      </c>
      <c r="Q990" t="str">
        <f t="shared" si="92"/>
        <v>technology</v>
      </c>
      <c r="R990" t="str">
        <f t="shared" si="93"/>
        <v>wearables</v>
      </c>
      <c r="S990" s="11">
        <f t="shared" si="94"/>
        <v>42614.356770833328</v>
      </c>
      <c r="T990" s="11">
        <f t="shared" si="95"/>
        <v>42644.356770833328</v>
      </c>
      <c r="U9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90" t="str">
        <f>_xlfn.CONCAT(Table1[[#This Row],[state]],Table1[[#This Row],[Goal Range]])</f>
        <v>failed9999</v>
      </c>
    </row>
    <row r="991" spans="1:22" ht="28.8" hidden="1">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1">
        <f t="shared" si="94"/>
        <v>42611.933969907404</v>
      </c>
      <c r="T991" s="11">
        <f t="shared" si="95"/>
        <v>42641.933969907404</v>
      </c>
      <c r="U9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991" t="str">
        <f>_xlfn.CONCAT(Table1[[#This Row],[state]],Table1[[#This Row],[Goal Range]])</f>
        <v>failed14999</v>
      </c>
    </row>
    <row r="992" spans="1:22" ht="43.2" hidden="1">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1">
        <f t="shared" si="94"/>
        <v>41855.784305555557</v>
      </c>
      <c r="T992" s="11">
        <f t="shared" si="95"/>
        <v>41885.784305555557</v>
      </c>
      <c r="U9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992" t="str">
        <f>_xlfn.CONCAT(Table1[[#This Row],[state]],Table1[[#This Row],[Goal Range]])</f>
        <v>failed29999</v>
      </c>
    </row>
    <row r="993" spans="1:22" ht="72" hidden="1">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1">
        <f t="shared" si="94"/>
        <v>42538.75680555556</v>
      </c>
      <c r="T993" s="11">
        <f t="shared" si="95"/>
        <v>42563.785416666666</v>
      </c>
      <c r="U9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93" t="str">
        <f>_xlfn.CONCAT(Table1[[#This Row],[state]],Table1[[#This Row],[Goal Range]])</f>
        <v>failed9999</v>
      </c>
    </row>
    <row r="994" spans="1:22" ht="43.2" hidden="1">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1">
        <f t="shared" si="94"/>
        <v>42437.924988425926</v>
      </c>
      <c r="T994" s="11">
        <f t="shared" si="95"/>
        <v>42497.883321759262</v>
      </c>
      <c r="U9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994" t="str">
        <f>_xlfn.CONCAT(Table1[[#This Row],[state]],Table1[[#This Row],[Goal Range]])</f>
        <v>failed50000</v>
      </c>
    </row>
    <row r="995" spans="1:22" ht="43.2" hidden="1">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1">
        <f t="shared" si="94"/>
        <v>42652.964907407411</v>
      </c>
      <c r="T995" s="11">
        <f t="shared" si="95"/>
        <v>42686.208333333328</v>
      </c>
      <c r="U9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995" t="str">
        <f>_xlfn.CONCAT(Table1[[#This Row],[state]],Table1[[#This Row],[Goal Range]])</f>
        <v>failed50000</v>
      </c>
    </row>
    <row r="996" spans="1:22" ht="57.6" hidden="1">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1">
        <f t="shared" si="94"/>
        <v>41921.263078703705</v>
      </c>
      <c r="T996" s="11">
        <f t="shared" si="95"/>
        <v>41973.957638888889</v>
      </c>
      <c r="U9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996" t="str">
        <f>_xlfn.CONCAT(Table1[[#This Row],[state]],Table1[[#This Row],[Goal Range]])</f>
        <v>failed50000</v>
      </c>
    </row>
    <row r="997" spans="1:22" ht="43.2" hidden="1">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1">
        <f t="shared" si="94"/>
        <v>41947.940740740742</v>
      </c>
      <c r="T997" s="11">
        <f t="shared" si="95"/>
        <v>41972.666666666672</v>
      </c>
      <c r="U9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997" t="str">
        <f>_xlfn.CONCAT(Table1[[#This Row],[state]],Table1[[#This Row],[Goal Range]])</f>
        <v>failed14999</v>
      </c>
    </row>
    <row r="998" spans="1:22" ht="28.8" hidden="1">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1">
        <f t="shared" si="94"/>
        <v>41817.866435185184</v>
      </c>
      <c r="T998" s="11">
        <f t="shared" si="95"/>
        <v>41847.643750000003</v>
      </c>
      <c r="U9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998" t="str">
        <f>_xlfn.CONCAT(Table1[[#This Row],[state]],Table1[[#This Row],[Goal Range]])</f>
        <v>failed4999</v>
      </c>
    </row>
    <row r="999" spans="1:22" ht="28.8" hidden="1">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1">
        <f t="shared" si="94"/>
        <v>41941.10297453704</v>
      </c>
      <c r="T999" s="11">
        <f t="shared" si="95"/>
        <v>41971.144641203704</v>
      </c>
      <c r="U9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999" t="str">
        <f>_xlfn.CONCAT(Table1[[#This Row],[state]],Table1[[#This Row],[Goal Range]])</f>
        <v>failed9999</v>
      </c>
    </row>
    <row r="1000" spans="1:22" ht="43.2" hidden="1">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1">
        <f t="shared" si="94"/>
        <v>42282.168993055559</v>
      </c>
      <c r="T1000" s="11">
        <f t="shared" si="95"/>
        <v>42327.210659722223</v>
      </c>
      <c r="U10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00" t="str">
        <f>_xlfn.CONCAT(Table1[[#This Row],[state]],Table1[[#This Row],[Goal Range]])</f>
        <v>failed50000</v>
      </c>
    </row>
    <row r="1001" spans="1:22" ht="43.2" hidden="1">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1">
        <f t="shared" si="94"/>
        <v>41926.29965277778</v>
      </c>
      <c r="T1001" s="11">
        <f t="shared" si="95"/>
        <v>41956.334722222222</v>
      </c>
      <c r="U10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01" t="str">
        <f>_xlfn.CONCAT(Table1[[#This Row],[state]],Table1[[#This Row],[Goal Range]])</f>
        <v>failed50000</v>
      </c>
    </row>
    <row r="1002" spans="1:22" ht="43.2" hidden="1">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1">
        <f t="shared" si="94"/>
        <v>42749.059722222228</v>
      </c>
      <c r="T1002" s="11">
        <f t="shared" si="95"/>
        <v>42809.018055555556</v>
      </c>
      <c r="U10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02" t="str">
        <f>_xlfn.CONCAT(Table1[[#This Row],[state]],Table1[[#This Row],[Goal Range]])</f>
        <v>canceled50000</v>
      </c>
    </row>
    <row r="1003" spans="1:22" ht="57.6" hidden="1">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1">
        <f t="shared" si="94"/>
        <v>42720.720057870371</v>
      </c>
      <c r="T1003" s="11">
        <f t="shared" si="95"/>
        <v>42765.720057870371</v>
      </c>
      <c r="U10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003" t="str">
        <f>_xlfn.CONCAT(Table1[[#This Row],[state]],Table1[[#This Row],[Goal Range]])</f>
        <v>canceled9999</v>
      </c>
    </row>
    <row r="1004" spans="1:22" ht="43.2" hidden="1">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1">
        <f t="shared" si="94"/>
        <v>42325.684189814812</v>
      </c>
      <c r="T1004" s="11">
        <f t="shared" si="95"/>
        <v>42355.249305555553</v>
      </c>
      <c r="U10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004" t="str">
        <f>_xlfn.CONCAT(Table1[[#This Row],[state]],Table1[[#This Row],[Goal Range]])</f>
        <v>canceled9999</v>
      </c>
    </row>
    <row r="1005" spans="1:22" ht="43.2" hidden="1">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1">
        <f t="shared" si="94"/>
        <v>42780.709039351852</v>
      </c>
      <c r="T1005" s="11">
        <f t="shared" si="95"/>
        <v>42810.667372685188</v>
      </c>
      <c r="U10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005" t="str">
        <f>_xlfn.CONCAT(Table1[[#This Row],[state]],Table1[[#This Row],[Goal Range]])</f>
        <v>canceled24999</v>
      </c>
    </row>
    <row r="1006" spans="1:22" ht="28.8" hidden="1">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1">
        <f t="shared" si="94"/>
        <v>42388.708645833336</v>
      </c>
      <c r="T1006" s="11">
        <f t="shared" si="95"/>
        <v>42418.708645833336</v>
      </c>
      <c r="U10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006" t="str">
        <f>_xlfn.CONCAT(Table1[[#This Row],[state]],Table1[[#This Row],[Goal Range]])</f>
        <v>canceled29999</v>
      </c>
    </row>
    <row r="1007" spans="1:22" ht="43.2" hidden="1">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1">
        <f t="shared" si="94"/>
        <v>42276.624803240738</v>
      </c>
      <c r="T1007" s="11">
        <f t="shared" si="95"/>
        <v>42307.624803240738</v>
      </c>
      <c r="U10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07" t="str">
        <f>_xlfn.CONCAT(Table1[[#This Row],[state]],Table1[[#This Row],[Goal Range]])</f>
        <v>canceled50000</v>
      </c>
    </row>
    <row r="1008" spans="1:22" ht="43.2" hidden="1">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1">
        <f t="shared" si="94"/>
        <v>41977.040185185186</v>
      </c>
      <c r="T1008" s="11">
        <f t="shared" si="95"/>
        <v>41985.299305555556</v>
      </c>
      <c r="U10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08" t="str">
        <f>_xlfn.CONCAT(Table1[[#This Row],[state]],Table1[[#This Row],[Goal Range]])</f>
        <v>canceled4999</v>
      </c>
    </row>
    <row r="1009" spans="1:22" ht="43.2" hidden="1">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1">
        <f t="shared" si="94"/>
        <v>42676.583599537036</v>
      </c>
      <c r="T1009" s="11">
        <f t="shared" si="95"/>
        <v>42718.6252662037</v>
      </c>
      <c r="U10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009" t="str">
        <f>_xlfn.CONCAT(Table1[[#This Row],[state]],Table1[[#This Row],[Goal Range]])</f>
        <v>canceled34999</v>
      </c>
    </row>
    <row r="1010" spans="1:22" ht="43.2" hidden="1">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1">
        <f t="shared" si="94"/>
        <v>42702.809201388889</v>
      </c>
      <c r="T1010" s="11">
        <f t="shared" si="95"/>
        <v>42732.809201388889</v>
      </c>
      <c r="U10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10" t="str">
        <f>_xlfn.CONCAT(Table1[[#This Row],[state]],Table1[[#This Row],[Goal Range]])</f>
        <v>canceled50000</v>
      </c>
    </row>
    <row r="1011" spans="1:22" ht="57.6" hidden="1">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1">
        <f t="shared" si="94"/>
        <v>42510.604699074072</v>
      </c>
      <c r="T1011" s="11">
        <f t="shared" si="95"/>
        <v>42540.604699074072</v>
      </c>
      <c r="U10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011" t="str">
        <f>_xlfn.CONCAT(Table1[[#This Row],[state]],Table1[[#This Row],[Goal Range]])</f>
        <v>canceled0</v>
      </c>
    </row>
    <row r="1012" spans="1:22" ht="43.2" hidden="1">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1">
        <f t="shared" si="94"/>
        <v>42561.829421296294</v>
      </c>
      <c r="T1012" s="11">
        <f t="shared" si="95"/>
        <v>42618.124305555553</v>
      </c>
      <c r="U10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12" t="str">
        <f>_xlfn.CONCAT(Table1[[#This Row],[state]],Table1[[#This Row],[Goal Range]])</f>
        <v>canceled50000</v>
      </c>
    </row>
    <row r="1013" spans="1:22" ht="43.2" hidden="1">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1">
        <f t="shared" si="94"/>
        <v>41946.898090277777</v>
      </c>
      <c r="T1013" s="11">
        <f t="shared" si="95"/>
        <v>41991.898090277777</v>
      </c>
      <c r="U10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013" t="str">
        <f>_xlfn.CONCAT(Table1[[#This Row],[state]],Table1[[#This Row],[Goal Range]])</f>
        <v>canceled24999</v>
      </c>
    </row>
    <row r="1014" spans="1:22" ht="57.6" hidden="1">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1">
        <f t="shared" si="94"/>
        <v>42714.440416666665</v>
      </c>
      <c r="T1014" s="11">
        <f t="shared" si="95"/>
        <v>42759.440416666665</v>
      </c>
      <c r="U10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014" t="str">
        <f>_xlfn.CONCAT(Table1[[#This Row],[state]],Table1[[#This Row],[Goal Range]])</f>
        <v>canceled9999</v>
      </c>
    </row>
    <row r="1015" spans="1:22" ht="43.2" hidden="1">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1">
        <f t="shared" si="94"/>
        <v>42339.833981481483</v>
      </c>
      <c r="T1015" s="11">
        <f t="shared" si="95"/>
        <v>42367.833333333328</v>
      </c>
      <c r="U10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015" t="str">
        <f>_xlfn.CONCAT(Table1[[#This Row],[state]],Table1[[#This Row],[Goal Range]])</f>
        <v>canceled29999</v>
      </c>
    </row>
    <row r="1016" spans="1:22" ht="28.8" hidden="1">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1">
        <f t="shared" si="94"/>
        <v>41955.002488425926</v>
      </c>
      <c r="T1016" s="11">
        <f t="shared" si="95"/>
        <v>42005.002488425926</v>
      </c>
      <c r="U10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016" t="str">
        <f>_xlfn.CONCAT(Table1[[#This Row],[state]],Table1[[#This Row],[Goal Range]])</f>
        <v>canceled14999</v>
      </c>
    </row>
    <row r="1017" spans="1:22" ht="28.8" hidden="1">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1">
        <f t="shared" si="94"/>
        <v>42303.878414351857</v>
      </c>
      <c r="T1017" s="11">
        <f t="shared" si="95"/>
        <v>42333.920081018514</v>
      </c>
      <c r="U10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017" t="str">
        <f>_xlfn.CONCAT(Table1[[#This Row],[state]],Table1[[#This Row],[Goal Range]])</f>
        <v>canceled9999</v>
      </c>
    </row>
    <row r="1018" spans="1:22" ht="43.2" hidden="1">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1">
        <f t="shared" si="94"/>
        <v>42422.107129629629</v>
      </c>
      <c r="T1018" s="11">
        <f t="shared" si="95"/>
        <v>42467.065462962957</v>
      </c>
      <c r="U10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18" t="str">
        <f>_xlfn.CONCAT(Table1[[#This Row],[state]],Table1[[#This Row],[Goal Range]])</f>
        <v>canceled50000</v>
      </c>
    </row>
    <row r="1019" spans="1:22" ht="43.2" hidden="1">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1">
        <f t="shared" si="94"/>
        <v>42289.675173611111</v>
      </c>
      <c r="T1019" s="11">
        <f t="shared" si="95"/>
        <v>42329.716840277775</v>
      </c>
      <c r="U10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19" t="str">
        <f>_xlfn.CONCAT(Table1[[#This Row],[state]],Table1[[#This Row],[Goal Range]])</f>
        <v>canceled50000</v>
      </c>
    </row>
    <row r="1020" spans="1:22" ht="43.2" hidden="1">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1">
        <f t="shared" si="94"/>
        <v>42535.492280092592</v>
      </c>
      <c r="T1020" s="11">
        <f t="shared" si="95"/>
        <v>42565.492280092592</v>
      </c>
      <c r="U10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020" t="str">
        <f>_xlfn.CONCAT(Table1[[#This Row],[state]],Table1[[#This Row],[Goal Range]])</f>
        <v>canceled24999</v>
      </c>
    </row>
    <row r="1021" spans="1:22" ht="43.2" hidden="1">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1">
        <f t="shared" si="94"/>
        <v>42009.973946759259</v>
      </c>
      <c r="T1021" s="11">
        <f t="shared" si="95"/>
        <v>42039.973946759259</v>
      </c>
      <c r="U10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1021" t="str">
        <f>_xlfn.CONCAT(Table1[[#This Row],[state]],Table1[[#This Row],[Goal Range]])</f>
        <v>canceled49999</v>
      </c>
    </row>
    <row r="1022" spans="1:22" ht="43.2" hidden="1">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1">
        <f t="shared" si="94"/>
        <v>42127.069548611107</v>
      </c>
      <c r="T1022" s="11">
        <f t="shared" si="95"/>
        <v>42157.032638888893</v>
      </c>
      <c r="U10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22" t="str">
        <f>_xlfn.CONCAT(Table1[[#This Row],[state]],Table1[[#This Row],[Goal Range]])</f>
        <v>successful4999</v>
      </c>
    </row>
    <row r="1023" spans="1:22" ht="43.2" hidden="1">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1">
        <f t="shared" si="94"/>
        <v>42271.251979166671</v>
      </c>
      <c r="T1023" s="11">
        <f t="shared" si="95"/>
        <v>42294.166666666672</v>
      </c>
      <c r="U10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23" t="str">
        <f>_xlfn.CONCAT(Table1[[#This Row],[state]],Table1[[#This Row],[Goal Range]])</f>
        <v>successful4999</v>
      </c>
    </row>
    <row r="1024" spans="1:22" ht="28.8" hidden="1">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1">
        <f t="shared" si="94"/>
        <v>42111.646724537044</v>
      </c>
      <c r="T1024" s="11">
        <f t="shared" si="95"/>
        <v>42141.646724537044</v>
      </c>
      <c r="U10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24" t="str">
        <f>_xlfn.CONCAT(Table1[[#This Row],[state]],Table1[[#This Row],[Goal Range]])</f>
        <v>successful4999</v>
      </c>
    </row>
    <row r="1025" spans="1:22" ht="43.2" hidden="1">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1">
        <f t="shared" si="94"/>
        <v>42145.919687500005</v>
      </c>
      <c r="T1025" s="11">
        <f t="shared" si="95"/>
        <v>42175.919687500005</v>
      </c>
      <c r="U10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25" t="str">
        <f>_xlfn.CONCAT(Table1[[#This Row],[state]],Table1[[#This Row],[Goal Range]])</f>
        <v>successful4999</v>
      </c>
    </row>
    <row r="1026" spans="1:22" ht="43.2" hidden="1">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ref="O1026:O1089" si="96">E1026/D1026</f>
        <v>1.1863774999999999</v>
      </c>
      <c r="P1026" s="6">
        <f t="shared" si="91"/>
        <v>388.9762295081967</v>
      </c>
      <c r="Q1026" t="str">
        <f t="shared" si="92"/>
        <v>music</v>
      </c>
      <c r="R1026" t="str">
        <f t="shared" si="93"/>
        <v>electronic music</v>
      </c>
      <c r="S1026" s="11">
        <f t="shared" si="94"/>
        <v>42370.580590277779</v>
      </c>
      <c r="T1026" s="11">
        <f t="shared" si="95"/>
        <v>42400.580590277779</v>
      </c>
      <c r="U10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026" t="str">
        <f>_xlfn.CONCAT(Table1[[#This Row],[state]],Table1[[#This Row],[Goal Range]])</f>
        <v>successful24999</v>
      </c>
    </row>
    <row r="1027" spans="1:22" ht="43.2" hidden="1">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96"/>
        <v>1.099283142857143</v>
      </c>
      <c r="P1027" s="6">
        <f t="shared" ref="P1027:P1090" si="97">E1027/L1027</f>
        <v>71.848571428571432</v>
      </c>
      <c r="Q1027" t="str">
        <f t="shared" ref="Q1027:Q1090" si="98">LEFT(N1027,FIND("/",N1027)-1)</f>
        <v>music</v>
      </c>
      <c r="R1027" t="str">
        <f t="shared" ref="R1027:R1090" si="99">RIGHT(N1027,LEN(N1027)-FIND("/",N1027))</f>
        <v>electronic music</v>
      </c>
      <c r="S1027" s="11">
        <f t="shared" ref="S1027:S1090" si="100">(((J1027/60)/60)/24)+DATE(1970,1,1)</f>
        <v>42049.833761574075</v>
      </c>
      <c r="T1027" s="11">
        <f t="shared" ref="T1027:T1090" si="101">(((I1027/60)/60)/24)+DATE(1970,1,1)</f>
        <v>42079.792094907403</v>
      </c>
      <c r="U10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27" t="str">
        <f>_xlfn.CONCAT(Table1[[#This Row],[state]],Table1[[#This Row],[Goal Range]])</f>
        <v>successful50000</v>
      </c>
    </row>
    <row r="1028" spans="1:22" ht="57.6" hidden="1">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1">
        <f t="shared" si="100"/>
        <v>42426.407592592594</v>
      </c>
      <c r="T1028" s="11">
        <f t="shared" si="101"/>
        <v>42460.365925925929</v>
      </c>
      <c r="U10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028" t="str">
        <f>_xlfn.CONCAT(Table1[[#This Row],[state]],Table1[[#This Row],[Goal Range]])</f>
        <v>successful9999</v>
      </c>
    </row>
    <row r="1029" spans="1:22" ht="43.2" hidden="1">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1">
        <f t="shared" si="100"/>
        <v>41905.034108796295</v>
      </c>
      <c r="T1029" s="11">
        <f t="shared" si="101"/>
        <v>41935.034108796295</v>
      </c>
      <c r="U10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029" t="str">
        <f>_xlfn.CONCAT(Table1[[#This Row],[state]],Table1[[#This Row],[Goal Range]])</f>
        <v>successful9999</v>
      </c>
    </row>
    <row r="1030" spans="1:22" ht="43.2" hidden="1">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1">
        <f t="shared" si="100"/>
        <v>42755.627372685187</v>
      </c>
      <c r="T1030" s="11">
        <f t="shared" si="101"/>
        <v>42800.833333333328</v>
      </c>
      <c r="U10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030" t="str">
        <f>_xlfn.CONCAT(Table1[[#This Row],[state]],Table1[[#This Row],[Goal Range]])</f>
        <v>successful14999</v>
      </c>
    </row>
    <row r="1031" spans="1:22" ht="28.8" hidden="1">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1">
        <f t="shared" si="100"/>
        <v>42044.711886574078</v>
      </c>
      <c r="T1031" s="11">
        <f t="shared" si="101"/>
        <v>42098.915972222225</v>
      </c>
      <c r="U10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031" t="str">
        <f>_xlfn.CONCAT(Table1[[#This Row],[state]],Table1[[#This Row],[Goal Range]])</f>
        <v>successful14999</v>
      </c>
    </row>
    <row r="1032" spans="1:22" ht="28.8" hidden="1">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1">
        <f t="shared" si="100"/>
        <v>42611.483206018514</v>
      </c>
      <c r="T1032" s="11">
        <f t="shared" si="101"/>
        <v>42625.483206018514</v>
      </c>
      <c r="U10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32" t="str">
        <f>_xlfn.CONCAT(Table1[[#This Row],[state]],Table1[[#This Row],[Goal Range]])</f>
        <v>successful4999</v>
      </c>
    </row>
    <row r="1033" spans="1:22" ht="57.6" hidden="1">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1">
        <f t="shared" si="100"/>
        <v>42324.764004629629</v>
      </c>
      <c r="T1033" s="11">
        <f t="shared" si="101"/>
        <v>42354.764004629629</v>
      </c>
      <c r="U10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033" t="str">
        <f>_xlfn.CONCAT(Table1[[#This Row],[state]],Table1[[#This Row],[Goal Range]])</f>
        <v>successful14999</v>
      </c>
    </row>
    <row r="1034" spans="1:22" hidden="1">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1">
        <f t="shared" si="100"/>
        <v>42514.666956018518</v>
      </c>
      <c r="T1034" s="11">
        <f t="shared" si="101"/>
        <v>42544.666956018518</v>
      </c>
      <c r="U10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034" t="str">
        <f>_xlfn.CONCAT(Table1[[#This Row],[state]],Table1[[#This Row],[Goal Range]])</f>
        <v>successful9999</v>
      </c>
    </row>
    <row r="1035" spans="1:22" ht="43.2" hidden="1">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1">
        <f t="shared" si="100"/>
        <v>42688.732407407413</v>
      </c>
      <c r="T1035" s="11">
        <f t="shared" si="101"/>
        <v>42716.732407407413</v>
      </c>
      <c r="U10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35" t="str">
        <f>_xlfn.CONCAT(Table1[[#This Row],[state]],Table1[[#This Row],[Goal Range]])</f>
        <v>successful4999</v>
      </c>
    </row>
    <row r="1036" spans="1:22" ht="43.2" hidden="1">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1">
        <f t="shared" si="100"/>
        <v>42555.166712962964</v>
      </c>
      <c r="T1036" s="11">
        <f t="shared" si="101"/>
        <v>42587.165972222225</v>
      </c>
      <c r="U10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036" t="str">
        <f>_xlfn.CONCAT(Table1[[#This Row],[state]],Table1[[#This Row],[Goal Range]])</f>
        <v>successful9999</v>
      </c>
    </row>
    <row r="1037" spans="1:22" ht="43.2" hidden="1">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1">
        <f t="shared" si="100"/>
        <v>42016.641435185185</v>
      </c>
      <c r="T1037" s="11">
        <f t="shared" si="101"/>
        <v>42046.641435185185</v>
      </c>
      <c r="U10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37" t="str">
        <f>_xlfn.CONCAT(Table1[[#This Row],[state]],Table1[[#This Row],[Goal Range]])</f>
        <v>successful4999</v>
      </c>
    </row>
    <row r="1038" spans="1:22" ht="43.2" hidden="1">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1">
        <f t="shared" si="100"/>
        <v>41249.448958333334</v>
      </c>
      <c r="T1038" s="11">
        <f t="shared" si="101"/>
        <v>41281.333333333336</v>
      </c>
      <c r="U10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38" t="str">
        <f>_xlfn.CONCAT(Table1[[#This Row],[state]],Table1[[#This Row],[Goal Range]])</f>
        <v>successful4999</v>
      </c>
    </row>
    <row r="1039" spans="1:22" ht="43.2" hidden="1">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1">
        <f t="shared" si="100"/>
        <v>42119.822476851856</v>
      </c>
      <c r="T1039" s="11">
        <f t="shared" si="101"/>
        <v>42142.208333333328</v>
      </c>
      <c r="U10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39" t="str">
        <f>_xlfn.CONCAT(Table1[[#This Row],[state]],Table1[[#This Row],[Goal Range]])</f>
        <v>successful4999</v>
      </c>
    </row>
    <row r="1040" spans="1:22" ht="43.2" hidden="1">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1">
        <f t="shared" si="100"/>
        <v>42418.231747685189</v>
      </c>
      <c r="T1040" s="11">
        <f t="shared" si="101"/>
        <v>42448.190081018518</v>
      </c>
      <c r="U10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40" t="str">
        <f>_xlfn.CONCAT(Table1[[#This Row],[state]],Table1[[#This Row],[Goal Range]])</f>
        <v>successful4999</v>
      </c>
    </row>
    <row r="1041" spans="1:22" ht="43.2" hidden="1">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1">
        <f t="shared" si="100"/>
        <v>42692.109328703707</v>
      </c>
      <c r="T1041" s="11">
        <f t="shared" si="101"/>
        <v>42717.332638888889</v>
      </c>
      <c r="U10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041" t="str">
        <f>_xlfn.CONCAT(Table1[[#This Row],[state]],Table1[[#This Row],[Goal Range]])</f>
        <v>successful1000</v>
      </c>
    </row>
    <row r="1042" spans="1:22" ht="43.2" hidden="1">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1">
        <f t="shared" si="100"/>
        <v>42579.708437499998</v>
      </c>
      <c r="T1042" s="11">
        <f t="shared" si="101"/>
        <v>42609.708437499998</v>
      </c>
      <c r="U10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42" t="str">
        <f>_xlfn.CONCAT(Table1[[#This Row],[state]],Table1[[#This Row],[Goal Range]])</f>
        <v>canceled50000</v>
      </c>
    </row>
    <row r="1043" spans="1:22" ht="43.2" hidden="1">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e">
        <f t="shared" si="97"/>
        <v>#DIV/0!</v>
      </c>
      <c r="Q1043" t="str">
        <f t="shared" si="98"/>
        <v>journalism</v>
      </c>
      <c r="R1043" t="str">
        <f t="shared" si="99"/>
        <v>audio</v>
      </c>
      <c r="S1043" s="11">
        <f t="shared" si="100"/>
        <v>41831.060092592597</v>
      </c>
      <c r="T1043" s="11">
        <f t="shared" si="101"/>
        <v>41851.060092592597</v>
      </c>
      <c r="U10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043" t="str">
        <f>_xlfn.CONCAT(Table1[[#This Row],[state]],Table1[[#This Row],[Goal Range]])</f>
        <v>canceled1000</v>
      </c>
    </row>
    <row r="1044" spans="1:22" ht="43.2" hidden="1">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1">
        <f t="shared" si="100"/>
        <v>41851.696157407408</v>
      </c>
      <c r="T1044" s="11">
        <f t="shared" si="101"/>
        <v>41894.416666666664</v>
      </c>
      <c r="U10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044" t="str">
        <f>_xlfn.CONCAT(Table1[[#This Row],[state]],Table1[[#This Row],[Goal Range]])</f>
        <v>canceled1000</v>
      </c>
    </row>
    <row r="1045" spans="1:22" ht="43.2" hidden="1">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1">
        <f t="shared" si="100"/>
        <v>42114.252951388888</v>
      </c>
      <c r="T1045" s="11">
        <f t="shared" si="101"/>
        <v>42144.252951388888</v>
      </c>
      <c r="U10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45" t="str">
        <f>_xlfn.CONCAT(Table1[[#This Row],[state]],Table1[[#This Row],[Goal Range]])</f>
        <v>canceled50000</v>
      </c>
    </row>
    <row r="1046" spans="1:22" ht="43.2" hidden="1">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1">
        <f t="shared" si="100"/>
        <v>42011.925937499997</v>
      </c>
      <c r="T1046" s="11">
        <f t="shared" si="101"/>
        <v>42068.852083333331</v>
      </c>
      <c r="U10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046" t="str">
        <f>_xlfn.CONCAT(Table1[[#This Row],[state]],Table1[[#This Row],[Goal Range]])</f>
        <v>canceled9999</v>
      </c>
    </row>
    <row r="1047" spans="1:22" ht="43.2" hidden="1">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1">
        <f t="shared" si="100"/>
        <v>41844.874421296299</v>
      </c>
      <c r="T1047" s="11">
        <f t="shared" si="101"/>
        <v>41874.874421296299</v>
      </c>
      <c r="U10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047" t="str">
        <f>_xlfn.CONCAT(Table1[[#This Row],[state]],Table1[[#This Row],[Goal Range]])</f>
        <v>canceled14999</v>
      </c>
    </row>
    <row r="1048" spans="1:22" ht="43.2" hidden="1">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e">
        <f t="shared" si="97"/>
        <v>#DIV/0!</v>
      </c>
      <c r="Q1048" t="str">
        <f t="shared" si="98"/>
        <v>journalism</v>
      </c>
      <c r="R1048" t="str">
        <f t="shared" si="99"/>
        <v>audio</v>
      </c>
      <c r="S1048" s="11">
        <f t="shared" si="100"/>
        <v>42319.851388888885</v>
      </c>
      <c r="T1048" s="11">
        <f t="shared" si="101"/>
        <v>42364.851388888885</v>
      </c>
      <c r="U10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48" t="str">
        <f>_xlfn.CONCAT(Table1[[#This Row],[state]],Table1[[#This Row],[Goal Range]])</f>
        <v>canceled4999</v>
      </c>
    </row>
    <row r="1049" spans="1:22" ht="43.2" hidden="1">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1">
        <f t="shared" si="100"/>
        <v>41918.818460648145</v>
      </c>
      <c r="T1049" s="11">
        <f t="shared" si="101"/>
        <v>41948.860127314816</v>
      </c>
      <c r="U10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49" t="str">
        <f>_xlfn.CONCAT(Table1[[#This Row],[state]],Table1[[#This Row],[Goal Range]])</f>
        <v>canceled4999</v>
      </c>
    </row>
    <row r="1050" spans="1:22" ht="43.2" hidden="1">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1">
        <f t="shared" si="100"/>
        <v>42598.053113425922</v>
      </c>
      <c r="T1050" s="11">
        <f t="shared" si="101"/>
        <v>42638.053113425922</v>
      </c>
      <c r="U10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050" t="str">
        <f>_xlfn.CONCAT(Table1[[#This Row],[state]],Table1[[#This Row],[Goal Range]])</f>
        <v>canceled19999</v>
      </c>
    </row>
    <row r="1051" spans="1:22" hidden="1">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e">
        <f t="shared" si="97"/>
        <v>#DIV/0!</v>
      </c>
      <c r="Q1051" t="str">
        <f t="shared" si="98"/>
        <v>journalism</v>
      </c>
      <c r="R1051" t="str">
        <f t="shared" si="99"/>
        <v>audio</v>
      </c>
      <c r="S1051" s="11">
        <f t="shared" si="100"/>
        <v>42382.431076388893</v>
      </c>
      <c r="T1051" s="11">
        <f t="shared" si="101"/>
        <v>42412.431076388893</v>
      </c>
      <c r="U10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051" t="str">
        <f>_xlfn.CONCAT(Table1[[#This Row],[state]],Table1[[#This Row],[Goal Range]])</f>
        <v>canceled14999</v>
      </c>
    </row>
    <row r="1052" spans="1:22" ht="28.8" hidden="1">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e">
        <f t="shared" si="97"/>
        <v>#DIV/0!</v>
      </c>
      <c r="Q1052" t="str">
        <f t="shared" si="98"/>
        <v>journalism</v>
      </c>
      <c r="R1052" t="str">
        <f t="shared" si="99"/>
        <v>audio</v>
      </c>
      <c r="S1052" s="11">
        <f t="shared" si="100"/>
        <v>42231.7971875</v>
      </c>
      <c r="T1052" s="11">
        <f t="shared" si="101"/>
        <v>42261.7971875</v>
      </c>
      <c r="U10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52" t="str">
        <f>_xlfn.CONCAT(Table1[[#This Row],[state]],Table1[[#This Row],[Goal Range]])</f>
        <v>canceled4999</v>
      </c>
    </row>
    <row r="1053" spans="1:22" ht="43.2" hidden="1">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e">
        <f t="shared" si="97"/>
        <v>#DIV/0!</v>
      </c>
      <c r="Q1053" t="str">
        <f t="shared" si="98"/>
        <v>journalism</v>
      </c>
      <c r="R1053" t="str">
        <f t="shared" si="99"/>
        <v>audio</v>
      </c>
      <c r="S1053" s="11">
        <f t="shared" si="100"/>
        <v>41850.014178240745</v>
      </c>
      <c r="T1053" s="11">
        <f t="shared" si="101"/>
        <v>41878.014178240745</v>
      </c>
      <c r="U10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053" t="str">
        <f>_xlfn.CONCAT(Table1[[#This Row],[state]],Table1[[#This Row],[Goal Range]])</f>
        <v>canceled1000</v>
      </c>
    </row>
    <row r="1054" spans="1:22" ht="57.6" hidden="1">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e">
        <f t="shared" si="97"/>
        <v>#DIV/0!</v>
      </c>
      <c r="Q1054" t="str">
        <f t="shared" si="98"/>
        <v>journalism</v>
      </c>
      <c r="R1054" t="str">
        <f t="shared" si="99"/>
        <v>audio</v>
      </c>
      <c r="S1054" s="11">
        <f t="shared" si="100"/>
        <v>42483.797395833331</v>
      </c>
      <c r="T1054" s="11">
        <f t="shared" si="101"/>
        <v>42527.839583333334</v>
      </c>
      <c r="U10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54" t="str">
        <f>_xlfn.CONCAT(Table1[[#This Row],[state]],Table1[[#This Row],[Goal Range]])</f>
        <v>canceled4999</v>
      </c>
    </row>
    <row r="1055" spans="1:22" ht="43.2" hidden="1">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1">
        <f t="shared" si="100"/>
        <v>42775.172824074078</v>
      </c>
      <c r="T1055" s="11">
        <f t="shared" si="101"/>
        <v>42800.172824074078</v>
      </c>
      <c r="U10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55" t="str">
        <f>_xlfn.CONCAT(Table1[[#This Row],[state]],Table1[[#This Row],[Goal Range]])</f>
        <v>canceled4999</v>
      </c>
    </row>
    <row r="1056" spans="1:22" ht="57.6" hidden="1">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e">
        <f t="shared" si="97"/>
        <v>#DIV/0!</v>
      </c>
      <c r="Q1056" t="str">
        <f t="shared" si="98"/>
        <v>journalism</v>
      </c>
      <c r="R1056" t="str">
        <f t="shared" si="99"/>
        <v>audio</v>
      </c>
      <c r="S1056" s="11">
        <f t="shared" si="100"/>
        <v>41831.851840277777</v>
      </c>
      <c r="T1056" s="11">
        <f t="shared" si="101"/>
        <v>41861.916666666664</v>
      </c>
      <c r="U10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56" t="str">
        <f>_xlfn.CONCAT(Table1[[#This Row],[state]],Table1[[#This Row],[Goal Range]])</f>
        <v>canceled4999</v>
      </c>
    </row>
    <row r="1057" spans="1:22" ht="43.2" hidden="1">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e">
        <f t="shared" si="97"/>
        <v>#DIV/0!</v>
      </c>
      <c r="Q1057" t="str">
        <f t="shared" si="98"/>
        <v>journalism</v>
      </c>
      <c r="R1057" t="str">
        <f t="shared" si="99"/>
        <v>audio</v>
      </c>
      <c r="S1057" s="11">
        <f t="shared" si="100"/>
        <v>42406.992418981477</v>
      </c>
      <c r="T1057" s="11">
        <f t="shared" si="101"/>
        <v>42436.992418981477</v>
      </c>
      <c r="U10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57" t="str">
        <f>_xlfn.CONCAT(Table1[[#This Row],[state]],Table1[[#This Row],[Goal Range]])</f>
        <v>canceled4999</v>
      </c>
    </row>
    <row r="1058" spans="1:22" ht="43.2" hidden="1">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e">
        <f t="shared" si="97"/>
        <v>#DIV/0!</v>
      </c>
      <c r="Q1058" t="str">
        <f t="shared" si="98"/>
        <v>journalism</v>
      </c>
      <c r="R1058" t="str">
        <f t="shared" si="99"/>
        <v>audio</v>
      </c>
      <c r="S1058" s="11">
        <f t="shared" si="100"/>
        <v>42058.719641203701</v>
      </c>
      <c r="T1058" s="11">
        <f t="shared" si="101"/>
        <v>42118.677974537044</v>
      </c>
      <c r="U10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058" t="str">
        <f>_xlfn.CONCAT(Table1[[#This Row],[state]],Table1[[#This Row],[Goal Range]])</f>
        <v>canceled14999</v>
      </c>
    </row>
    <row r="1059" spans="1:22" ht="43.2" hidden="1">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e">
        <f t="shared" si="97"/>
        <v>#DIV/0!</v>
      </c>
      <c r="Q1059" t="str">
        <f t="shared" si="98"/>
        <v>journalism</v>
      </c>
      <c r="R1059" t="str">
        <f t="shared" si="99"/>
        <v>audio</v>
      </c>
      <c r="S1059" s="11">
        <f t="shared" si="100"/>
        <v>42678.871331018512</v>
      </c>
      <c r="T1059" s="11">
        <f t="shared" si="101"/>
        <v>42708.912997685184</v>
      </c>
      <c r="U10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059" t="str">
        <f>_xlfn.CONCAT(Table1[[#This Row],[state]],Table1[[#This Row],[Goal Range]])</f>
        <v>canceled14999</v>
      </c>
    </row>
    <row r="1060" spans="1:22" ht="43.2" hidden="1">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e">
        <f t="shared" si="97"/>
        <v>#DIV/0!</v>
      </c>
      <c r="Q1060" t="str">
        <f t="shared" si="98"/>
        <v>journalism</v>
      </c>
      <c r="R1060" t="str">
        <f t="shared" si="99"/>
        <v>audio</v>
      </c>
      <c r="S1060" s="11">
        <f t="shared" si="100"/>
        <v>42047.900960648149</v>
      </c>
      <c r="T1060" s="11">
        <f t="shared" si="101"/>
        <v>42089</v>
      </c>
      <c r="U10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1060" t="str">
        <f>_xlfn.CONCAT(Table1[[#This Row],[state]],Table1[[#This Row],[Goal Range]])</f>
        <v>canceled44999</v>
      </c>
    </row>
    <row r="1061" spans="1:22" hidden="1">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e">
        <f t="shared" si="97"/>
        <v>#DIV/0!</v>
      </c>
      <c r="Q1061" t="str">
        <f t="shared" si="98"/>
        <v>journalism</v>
      </c>
      <c r="R1061" t="str">
        <f t="shared" si="99"/>
        <v>audio</v>
      </c>
      <c r="S1061" s="11">
        <f t="shared" si="100"/>
        <v>42046.79</v>
      </c>
      <c r="T1061" s="11">
        <f t="shared" si="101"/>
        <v>42076.748333333337</v>
      </c>
      <c r="U10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61" t="str">
        <f>_xlfn.CONCAT(Table1[[#This Row],[state]],Table1[[#This Row],[Goal Range]])</f>
        <v>canceled4999</v>
      </c>
    </row>
    <row r="1062" spans="1:22" ht="43.2" hidden="1">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1">
        <f t="shared" si="100"/>
        <v>42079.913113425922</v>
      </c>
      <c r="T1062" s="11">
        <f t="shared" si="101"/>
        <v>42109.913113425922</v>
      </c>
      <c r="U10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062" t="str">
        <f>_xlfn.CONCAT(Table1[[#This Row],[state]],Table1[[#This Row],[Goal Range]])</f>
        <v>canceled9999</v>
      </c>
    </row>
    <row r="1063" spans="1:22" ht="28.8" hidden="1">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e">
        <f t="shared" si="97"/>
        <v>#DIV/0!</v>
      </c>
      <c r="Q1063" t="str">
        <f t="shared" si="98"/>
        <v>journalism</v>
      </c>
      <c r="R1063" t="str">
        <f t="shared" si="99"/>
        <v>audio</v>
      </c>
      <c r="S1063" s="11">
        <f t="shared" si="100"/>
        <v>42432.276712962965</v>
      </c>
      <c r="T1063" s="11">
        <f t="shared" si="101"/>
        <v>42492.041666666672</v>
      </c>
      <c r="U10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63" t="str">
        <f>_xlfn.CONCAT(Table1[[#This Row],[state]],Table1[[#This Row],[Goal Range]])</f>
        <v>canceled4999</v>
      </c>
    </row>
    <row r="1064" spans="1:22" hidden="1">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1">
        <f t="shared" si="100"/>
        <v>42556.807187500002</v>
      </c>
      <c r="T1064" s="11">
        <f t="shared" si="101"/>
        <v>42563.807187500002</v>
      </c>
      <c r="U10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064" t="str">
        <f>_xlfn.CONCAT(Table1[[#This Row],[state]],Table1[[#This Row],[Goal Range]])</f>
        <v>canceled1000</v>
      </c>
    </row>
    <row r="1065" spans="1:22" ht="43.2" hidden="1">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e">
        <f t="shared" si="97"/>
        <v>#DIV/0!</v>
      </c>
      <c r="Q1065" t="str">
        <f t="shared" si="98"/>
        <v>journalism</v>
      </c>
      <c r="R1065" t="str">
        <f t="shared" si="99"/>
        <v>audio</v>
      </c>
      <c r="S1065" s="11">
        <f t="shared" si="100"/>
        <v>42583.030810185184</v>
      </c>
      <c r="T1065" s="11">
        <f t="shared" si="101"/>
        <v>42613.030810185184</v>
      </c>
      <c r="U10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65" t="str">
        <f>_xlfn.CONCAT(Table1[[#This Row],[state]],Table1[[#This Row],[Goal Range]])</f>
        <v>canceled4999</v>
      </c>
    </row>
    <row r="1066" spans="1:22" ht="43.2" hidden="1">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1">
        <f t="shared" si="100"/>
        <v>41417.228043981479</v>
      </c>
      <c r="T1066" s="11">
        <f t="shared" si="101"/>
        <v>41462.228043981479</v>
      </c>
      <c r="U10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66" t="str">
        <f>_xlfn.CONCAT(Table1[[#This Row],[state]],Table1[[#This Row],[Goal Range]])</f>
        <v>failed50000</v>
      </c>
    </row>
    <row r="1067" spans="1:22" ht="43.2" hidden="1">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1">
        <f t="shared" si="100"/>
        <v>41661.381041666667</v>
      </c>
      <c r="T1067" s="11">
        <f t="shared" si="101"/>
        <v>41689.381041666667</v>
      </c>
      <c r="U10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67" t="str">
        <f>_xlfn.CONCAT(Table1[[#This Row],[state]],Table1[[#This Row],[Goal Range]])</f>
        <v>failed4999</v>
      </c>
    </row>
    <row r="1068" spans="1:22" ht="43.2" hidden="1">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1">
        <f t="shared" si="100"/>
        <v>41445.962754629632</v>
      </c>
      <c r="T1068" s="11">
        <f t="shared" si="101"/>
        <v>41490.962754629632</v>
      </c>
      <c r="U10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68" t="str">
        <f>_xlfn.CONCAT(Table1[[#This Row],[state]],Table1[[#This Row],[Goal Range]])</f>
        <v>failed50000</v>
      </c>
    </row>
    <row r="1069" spans="1:22" ht="43.2" hidden="1">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1">
        <f t="shared" si="100"/>
        <v>41599.855682870373</v>
      </c>
      <c r="T1069" s="11">
        <f t="shared" si="101"/>
        <v>41629.855682870373</v>
      </c>
      <c r="U10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069" t="str">
        <f>_xlfn.CONCAT(Table1[[#This Row],[state]],Table1[[#This Row],[Goal Range]])</f>
        <v>failed1000</v>
      </c>
    </row>
    <row r="1070" spans="1:22" ht="57.6" hidden="1">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1">
        <f t="shared" si="100"/>
        <v>42440.371111111104</v>
      </c>
      <c r="T1070" s="11">
        <f t="shared" si="101"/>
        <v>42470.329444444447</v>
      </c>
      <c r="U10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070" t="str">
        <f>_xlfn.CONCAT(Table1[[#This Row],[state]],Table1[[#This Row],[Goal Range]])</f>
        <v>failed34999</v>
      </c>
    </row>
    <row r="1071" spans="1:22" ht="43.2" hidden="1">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1">
        <f t="shared" si="100"/>
        <v>41572.229849537034</v>
      </c>
      <c r="T1071" s="11">
        <f t="shared" si="101"/>
        <v>41604.271516203706</v>
      </c>
      <c r="U10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71" t="str">
        <f>_xlfn.CONCAT(Table1[[#This Row],[state]],Table1[[#This Row],[Goal Range]])</f>
        <v>failed4999</v>
      </c>
    </row>
    <row r="1072" spans="1:22" ht="43.2" hidden="1">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1">
        <f t="shared" si="100"/>
        <v>41163.011828703704</v>
      </c>
      <c r="T1072" s="11">
        <f t="shared" si="101"/>
        <v>41183.011828703704</v>
      </c>
      <c r="U10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072" t="str">
        <f>_xlfn.CONCAT(Table1[[#This Row],[state]],Table1[[#This Row],[Goal Range]])</f>
        <v>failed14999</v>
      </c>
    </row>
    <row r="1073" spans="1:22" ht="43.2" hidden="1">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e">
        <f t="shared" si="97"/>
        <v>#DIV/0!</v>
      </c>
      <c r="Q1073" t="str">
        <f t="shared" si="98"/>
        <v>games</v>
      </c>
      <c r="R1073" t="str">
        <f t="shared" si="99"/>
        <v>video games</v>
      </c>
      <c r="S1073" s="11">
        <f t="shared" si="100"/>
        <v>42295.753391203703</v>
      </c>
      <c r="T1073" s="11">
        <f t="shared" si="101"/>
        <v>42325.795057870375</v>
      </c>
      <c r="U10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073" t="str">
        <f>_xlfn.CONCAT(Table1[[#This Row],[state]],Table1[[#This Row],[Goal Range]])</f>
        <v>failed1000</v>
      </c>
    </row>
    <row r="1074" spans="1:22" ht="43.2" hidden="1">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1">
        <f t="shared" si="100"/>
        <v>41645.832141203704</v>
      </c>
      <c r="T1074" s="11">
        <f t="shared" si="101"/>
        <v>41675.832141203704</v>
      </c>
      <c r="U10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74" t="str">
        <f>_xlfn.CONCAT(Table1[[#This Row],[state]],Table1[[#This Row],[Goal Range]])</f>
        <v>failed50000</v>
      </c>
    </row>
    <row r="1075" spans="1:22" ht="28.8" hidden="1">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1">
        <f t="shared" si="100"/>
        <v>40802.964594907404</v>
      </c>
      <c r="T1075" s="11">
        <f t="shared" si="101"/>
        <v>40832.964594907404</v>
      </c>
      <c r="U10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075" t="str">
        <f>_xlfn.CONCAT(Table1[[#This Row],[state]],Table1[[#This Row],[Goal Range]])</f>
        <v>failed1000</v>
      </c>
    </row>
    <row r="1076" spans="1:22" ht="57.6" hidden="1">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1">
        <f t="shared" si="100"/>
        <v>41613.172974537039</v>
      </c>
      <c r="T1076" s="11">
        <f t="shared" si="101"/>
        <v>41643.172974537039</v>
      </c>
      <c r="U10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76" t="str">
        <f>_xlfn.CONCAT(Table1[[#This Row],[state]],Table1[[#This Row],[Goal Range]])</f>
        <v>failed50000</v>
      </c>
    </row>
    <row r="1077" spans="1:22" ht="28.8" hidden="1">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1">
        <f t="shared" si="100"/>
        <v>41005.904120370367</v>
      </c>
      <c r="T1077" s="11">
        <f t="shared" si="101"/>
        <v>41035.904120370367</v>
      </c>
      <c r="U10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77" t="str">
        <f>_xlfn.CONCAT(Table1[[#This Row],[state]],Table1[[#This Row],[Goal Range]])</f>
        <v>failed4999</v>
      </c>
    </row>
    <row r="1078" spans="1:22" ht="43.2" hidden="1">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1">
        <f t="shared" si="100"/>
        <v>41838.377893518518</v>
      </c>
      <c r="T1078" s="11">
        <f t="shared" si="101"/>
        <v>41893.377893518518</v>
      </c>
      <c r="U10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78" t="str">
        <f>_xlfn.CONCAT(Table1[[#This Row],[state]],Table1[[#This Row],[Goal Range]])</f>
        <v>failed50000</v>
      </c>
    </row>
    <row r="1079" spans="1:22" ht="43.2" hidden="1">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1">
        <f t="shared" si="100"/>
        <v>42353.16679398148</v>
      </c>
      <c r="T1079" s="11">
        <f t="shared" si="101"/>
        <v>42383.16679398148</v>
      </c>
      <c r="U10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079" t="str">
        <f>_xlfn.CONCAT(Table1[[#This Row],[state]],Table1[[#This Row],[Goal Range]])</f>
        <v>failed29999</v>
      </c>
    </row>
    <row r="1080" spans="1:22" ht="57.6" hidden="1">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1">
        <f t="shared" si="100"/>
        <v>40701.195844907408</v>
      </c>
      <c r="T1080" s="11">
        <f t="shared" si="101"/>
        <v>40746.195844907408</v>
      </c>
      <c r="U10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080" t="str">
        <f>_xlfn.CONCAT(Table1[[#This Row],[state]],Table1[[#This Row],[Goal Range]])</f>
        <v>failed1000</v>
      </c>
    </row>
    <row r="1081" spans="1:22" ht="43.2" hidden="1">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1">
        <f t="shared" si="100"/>
        <v>42479.566388888896</v>
      </c>
      <c r="T1081" s="11">
        <f t="shared" si="101"/>
        <v>42504.566388888896</v>
      </c>
      <c r="U10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081" t="str">
        <f>_xlfn.CONCAT(Table1[[#This Row],[state]],Table1[[#This Row],[Goal Range]])</f>
        <v>failed29999</v>
      </c>
    </row>
    <row r="1082" spans="1:22" ht="43.2" hidden="1">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1">
        <f t="shared" si="100"/>
        <v>41740.138113425928</v>
      </c>
      <c r="T1082" s="11">
        <f t="shared" si="101"/>
        <v>41770.138113425928</v>
      </c>
      <c r="U10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082" t="str">
        <f>_xlfn.CONCAT(Table1[[#This Row],[state]],Table1[[#This Row],[Goal Range]])</f>
        <v>failed24999</v>
      </c>
    </row>
    <row r="1083" spans="1:22" ht="43.2" hidden="1">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1">
        <f t="shared" si="100"/>
        <v>42002.926990740743</v>
      </c>
      <c r="T1083" s="11">
        <f t="shared" si="101"/>
        <v>42032.926990740743</v>
      </c>
      <c r="U10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83" t="str">
        <f>_xlfn.CONCAT(Table1[[#This Row],[state]],Table1[[#This Row],[Goal Range]])</f>
        <v>failed50000</v>
      </c>
    </row>
    <row r="1084" spans="1:22" ht="43.2" hidden="1">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1">
        <f t="shared" si="100"/>
        <v>41101.906111111115</v>
      </c>
      <c r="T1084" s="11">
        <f t="shared" si="101"/>
        <v>41131.906111111115</v>
      </c>
      <c r="U10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084" t="str">
        <f>_xlfn.CONCAT(Table1[[#This Row],[state]],Table1[[#This Row],[Goal Range]])</f>
        <v>failed14999</v>
      </c>
    </row>
    <row r="1085" spans="1:22" ht="43.2" hidden="1">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1">
        <f t="shared" si="100"/>
        <v>41793.659525462965</v>
      </c>
      <c r="T1085" s="11">
        <f t="shared" si="101"/>
        <v>41853.659525462965</v>
      </c>
      <c r="U10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085" t="str">
        <f>_xlfn.CONCAT(Table1[[#This Row],[state]],Table1[[#This Row],[Goal Range]])</f>
        <v>failed0</v>
      </c>
    </row>
    <row r="1086" spans="1:22" hidden="1">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e">
        <f t="shared" si="97"/>
        <v>#DIV/0!</v>
      </c>
      <c r="Q1086" t="str">
        <f t="shared" si="98"/>
        <v>games</v>
      </c>
      <c r="R1086" t="str">
        <f t="shared" si="99"/>
        <v>video games</v>
      </c>
      <c r="S1086" s="11">
        <f t="shared" si="100"/>
        <v>41829.912083333329</v>
      </c>
      <c r="T1086" s="11">
        <f t="shared" si="101"/>
        <v>41859.912083333329</v>
      </c>
      <c r="U10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086" t="str">
        <f>_xlfn.CONCAT(Table1[[#This Row],[state]],Table1[[#This Row],[Goal Range]])</f>
        <v>failed1000</v>
      </c>
    </row>
    <row r="1087" spans="1:22" ht="43.2" hidden="1">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1">
        <f t="shared" si="100"/>
        <v>42413.671006944445</v>
      </c>
      <c r="T1087" s="11">
        <f t="shared" si="101"/>
        <v>42443.629340277781</v>
      </c>
      <c r="U10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087" t="str">
        <f>_xlfn.CONCAT(Table1[[#This Row],[state]],Table1[[#This Row],[Goal Range]])</f>
        <v>failed34999</v>
      </c>
    </row>
    <row r="1088" spans="1:22" hidden="1">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1">
        <f t="shared" si="100"/>
        <v>41845.866793981484</v>
      </c>
      <c r="T1088" s="11">
        <f t="shared" si="101"/>
        <v>41875.866793981484</v>
      </c>
      <c r="U10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088" t="str">
        <f>_xlfn.CONCAT(Table1[[#This Row],[state]],Table1[[#This Row],[Goal Range]])</f>
        <v>failed19999</v>
      </c>
    </row>
    <row r="1089" spans="1:22" ht="43.2" hidden="1">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e">
        <f t="shared" si="97"/>
        <v>#DIV/0!</v>
      </c>
      <c r="Q1089" t="str">
        <f t="shared" si="98"/>
        <v>games</v>
      </c>
      <c r="R1089" t="str">
        <f t="shared" si="99"/>
        <v>video games</v>
      </c>
      <c r="S1089" s="11">
        <f t="shared" si="100"/>
        <v>41775.713969907411</v>
      </c>
      <c r="T1089" s="11">
        <f t="shared" si="101"/>
        <v>41805.713969907411</v>
      </c>
      <c r="U10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89" t="str">
        <f>_xlfn.CONCAT(Table1[[#This Row],[state]],Table1[[#This Row],[Goal Range]])</f>
        <v>failed4999</v>
      </c>
    </row>
    <row r="1090" spans="1:22" ht="28.8" hidden="1">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102">E1090/D1090</f>
        <v>0.14182977777777778</v>
      </c>
      <c r="P1090" s="6">
        <f t="shared" si="97"/>
        <v>43.41727891156463</v>
      </c>
      <c r="Q1090" t="str">
        <f t="shared" si="98"/>
        <v>games</v>
      </c>
      <c r="R1090" t="str">
        <f t="shared" si="99"/>
        <v>video games</v>
      </c>
      <c r="S1090" s="11">
        <f t="shared" si="100"/>
        <v>41723.799386574072</v>
      </c>
      <c r="T1090" s="11">
        <f t="shared" si="101"/>
        <v>41753.799386574072</v>
      </c>
      <c r="U10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1090" t="str">
        <f>_xlfn.CONCAT(Table1[[#This Row],[state]],Table1[[#This Row],[Goal Range]])</f>
        <v>failed49999</v>
      </c>
    </row>
    <row r="1091" spans="1:22" ht="28.8" hidden="1">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102"/>
        <v>7.8266666666666665E-2</v>
      </c>
      <c r="P1091" s="6">
        <f t="shared" ref="P1091:P1154" si="103">E1091/L1091</f>
        <v>23.959183673469386</v>
      </c>
      <c r="Q1091" t="str">
        <f t="shared" ref="Q1091:Q1154" si="104">LEFT(N1091,FIND("/",N1091)-1)</f>
        <v>games</v>
      </c>
      <c r="R1091" t="str">
        <f t="shared" ref="R1091:R1154" si="105">RIGHT(N1091,LEN(N1091)-FIND("/",N1091))</f>
        <v>video games</v>
      </c>
      <c r="S1091" s="11">
        <f t="shared" ref="S1091:S1154" si="106">(((J1091/60)/60)/24)+DATE(1970,1,1)</f>
        <v>42151.189525462964</v>
      </c>
      <c r="T1091" s="11">
        <f t="shared" ref="T1091:T1154" si="107">(((I1091/60)/60)/24)+DATE(1970,1,1)</f>
        <v>42181.189525462964</v>
      </c>
      <c r="U10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091" t="str">
        <f>_xlfn.CONCAT(Table1[[#This Row],[state]],Table1[[#This Row],[Goal Range]])</f>
        <v>failed19999</v>
      </c>
    </row>
    <row r="1092" spans="1:22" ht="43.2" hidden="1">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1">
        <f t="shared" si="106"/>
        <v>42123.185798611114</v>
      </c>
      <c r="T1092" s="11">
        <f t="shared" si="107"/>
        <v>42153.185798611114</v>
      </c>
      <c r="U10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092" t="str">
        <f>_xlfn.CONCAT(Table1[[#This Row],[state]],Table1[[#This Row],[Goal Range]])</f>
        <v>failed14999</v>
      </c>
    </row>
    <row r="1093" spans="1:22" ht="43.2" hidden="1">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1">
        <f t="shared" si="106"/>
        <v>42440.820277777777</v>
      </c>
      <c r="T1093" s="11">
        <f t="shared" si="107"/>
        <v>42470.778611111105</v>
      </c>
      <c r="U10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093" t="str">
        <f>_xlfn.CONCAT(Table1[[#This Row],[state]],Table1[[#This Row],[Goal Range]])</f>
        <v>failed1000</v>
      </c>
    </row>
    <row r="1094" spans="1:22" ht="57.6" hidden="1">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1">
        <f t="shared" si="106"/>
        <v>41250.025902777779</v>
      </c>
      <c r="T1094" s="11">
        <f t="shared" si="107"/>
        <v>41280.025902777779</v>
      </c>
      <c r="U10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094" t="str">
        <f>_xlfn.CONCAT(Table1[[#This Row],[state]],Table1[[#This Row],[Goal Range]])</f>
        <v>failed4999</v>
      </c>
    </row>
    <row r="1095" spans="1:22" ht="43.2" hidden="1">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1">
        <f t="shared" si="106"/>
        <v>42396.973807870367</v>
      </c>
      <c r="T1095" s="11">
        <f t="shared" si="107"/>
        <v>42411.973807870367</v>
      </c>
      <c r="U10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095" t="str">
        <f>_xlfn.CONCAT(Table1[[#This Row],[state]],Table1[[#This Row],[Goal Range]])</f>
        <v>failed1000</v>
      </c>
    </row>
    <row r="1096" spans="1:22" ht="43.2" hidden="1">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1">
        <f t="shared" si="106"/>
        <v>40795.713344907403</v>
      </c>
      <c r="T1096" s="11">
        <f t="shared" si="107"/>
        <v>40825.713344907403</v>
      </c>
      <c r="U10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096" t="str">
        <f>_xlfn.CONCAT(Table1[[#This Row],[state]],Table1[[#This Row],[Goal Range]])</f>
        <v>failed19999</v>
      </c>
    </row>
    <row r="1097" spans="1:22" ht="43.2" hidden="1">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1">
        <f t="shared" si="106"/>
        <v>41486.537268518521</v>
      </c>
      <c r="T1097" s="11">
        <f t="shared" si="107"/>
        <v>41516.537268518521</v>
      </c>
      <c r="U10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97" t="str">
        <f>_xlfn.CONCAT(Table1[[#This Row],[state]],Table1[[#This Row],[Goal Range]])</f>
        <v>failed50000</v>
      </c>
    </row>
    <row r="1098" spans="1:22" ht="43.2" hidden="1">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1">
        <f t="shared" si="106"/>
        <v>41885.51798611111</v>
      </c>
      <c r="T1098" s="11">
        <f t="shared" si="107"/>
        <v>41916.145833333336</v>
      </c>
      <c r="U10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098" t="str">
        <f>_xlfn.CONCAT(Table1[[#This Row],[state]],Table1[[#This Row],[Goal Range]])</f>
        <v>failed14999</v>
      </c>
    </row>
    <row r="1099" spans="1:22" ht="43.2" hidden="1">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1">
        <f t="shared" si="106"/>
        <v>41660.792557870373</v>
      </c>
      <c r="T1099" s="11">
        <f t="shared" si="107"/>
        <v>41700.792557870373</v>
      </c>
      <c r="U10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099" t="str">
        <f>_xlfn.CONCAT(Table1[[#This Row],[state]],Table1[[#This Row],[Goal Range]])</f>
        <v>failed50000</v>
      </c>
    </row>
    <row r="1100" spans="1:22" ht="28.8" hidden="1">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1">
        <f t="shared" si="106"/>
        <v>41712.762673611112</v>
      </c>
      <c r="T1100" s="11">
        <f t="shared" si="107"/>
        <v>41742.762673611112</v>
      </c>
      <c r="U11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100" t="str">
        <f>_xlfn.CONCAT(Table1[[#This Row],[state]],Table1[[#This Row],[Goal Range]])</f>
        <v>failed29999</v>
      </c>
    </row>
    <row r="1101" spans="1:22" ht="57.6" hidden="1">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1">
        <f t="shared" si="106"/>
        <v>42107.836435185185</v>
      </c>
      <c r="T1101" s="11">
        <f t="shared" si="107"/>
        <v>42137.836435185185</v>
      </c>
      <c r="U11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01" t="str">
        <f>_xlfn.CONCAT(Table1[[#This Row],[state]],Table1[[#This Row],[Goal Range]])</f>
        <v>failed9999</v>
      </c>
    </row>
    <row r="1102" spans="1:22" ht="43.2" hidden="1">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1">
        <f t="shared" si="106"/>
        <v>42384.110775462963</v>
      </c>
      <c r="T1102" s="11">
        <f t="shared" si="107"/>
        <v>42414.110775462963</v>
      </c>
      <c r="U11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02" t="str">
        <f>_xlfn.CONCAT(Table1[[#This Row],[state]],Table1[[#This Row],[Goal Range]])</f>
        <v>failed4999</v>
      </c>
    </row>
    <row r="1103" spans="1:22" ht="28.8" hidden="1">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1">
        <f t="shared" si="106"/>
        <v>42538.77243055556</v>
      </c>
      <c r="T1103" s="11">
        <f t="shared" si="107"/>
        <v>42565.758333333331</v>
      </c>
      <c r="U11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103" t="str">
        <f>_xlfn.CONCAT(Table1[[#This Row],[state]],Table1[[#This Row],[Goal Range]])</f>
        <v>failed50000</v>
      </c>
    </row>
    <row r="1104" spans="1:22" ht="43.2" hidden="1">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1">
        <f t="shared" si="106"/>
        <v>41577.045428240745</v>
      </c>
      <c r="T1104" s="11">
        <f t="shared" si="107"/>
        <v>41617.249305555553</v>
      </c>
      <c r="U11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04" t="str">
        <f>_xlfn.CONCAT(Table1[[#This Row],[state]],Table1[[#This Row],[Goal Range]])</f>
        <v>failed9999</v>
      </c>
    </row>
    <row r="1105" spans="1:22" ht="43.2" hidden="1">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1">
        <f t="shared" si="106"/>
        <v>42479.22210648148</v>
      </c>
      <c r="T1105" s="11">
        <f t="shared" si="107"/>
        <v>42539.22210648148</v>
      </c>
      <c r="U11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105" t="str">
        <f>_xlfn.CONCAT(Table1[[#This Row],[state]],Table1[[#This Row],[Goal Range]])</f>
        <v>failed19999</v>
      </c>
    </row>
    <row r="1106" spans="1:22" ht="43.2" hidden="1">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1">
        <f t="shared" si="106"/>
        <v>41771.40996527778</v>
      </c>
      <c r="T1106" s="11">
        <f t="shared" si="107"/>
        <v>41801.40996527778</v>
      </c>
      <c r="U11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106" t="str">
        <f>_xlfn.CONCAT(Table1[[#This Row],[state]],Table1[[#This Row],[Goal Range]])</f>
        <v>failed50000</v>
      </c>
    </row>
    <row r="1107" spans="1:22" ht="57.6" hidden="1">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1">
        <f t="shared" si="106"/>
        <v>41692.135729166665</v>
      </c>
      <c r="T1107" s="11">
        <f t="shared" si="107"/>
        <v>41722.0940625</v>
      </c>
      <c r="U11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107" t="str">
        <f>_xlfn.CONCAT(Table1[[#This Row],[state]],Table1[[#This Row],[Goal Range]])</f>
        <v>failed50000</v>
      </c>
    </row>
    <row r="1108" spans="1:22" ht="43.2" hidden="1">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1">
        <f t="shared" si="106"/>
        <v>40973.740451388891</v>
      </c>
      <c r="T1108" s="11">
        <f t="shared" si="107"/>
        <v>41003.698784722219</v>
      </c>
      <c r="U11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108" t="str">
        <f>_xlfn.CONCAT(Table1[[#This Row],[state]],Table1[[#This Row],[Goal Range]])</f>
        <v>failed1000</v>
      </c>
    </row>
    <row r="1109" spans="1:22" ht="57.6" hidden="1">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e">
        <f t="shared" si="103"/>
        <v>#DIV/0!</v>
      </c>
      <c r="Q1109" t="str">
        <f t="shared" si="104"/>
        <v>games</v>
      </c>
      <c r="R1109" t="str">
        <f t="shared" si="105"/>
        <v>video games</v>
      </c>
      <c r="S1109" s="11">
        <f t="shared" si="106"/>
        <v>41813.861388888887</v>
      </c>
      <c r="T1109" s="11">
        <f t="shared" si="107"/>
        <v>41843.861388888887</v>
      </c>
      <c r="U11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109" t="str">
        <f>_xlfn.CONCAT(Table1[[#This Row],[state]],Table1[[#This Row],[Goal Range]])</f>
        <v>failed14999</v>
      </c>
    </row>
    <row r="1110" spans="1:22" ht="57.6" hidden="1">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1">
        <f t="shared" si="106"/>
        <v>40952.636979166666</v>
      </c>
      <c r="T1110" s="11">
        <f t="shared" si="107"/>
        <v>41012.595312500001</v>
      </c>
      <c r="U11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110" t="str">
        <f>_xlfn.CONCAT(Table1[[#This Row],[state]],Table1[[#This Row],[Goal Range]])</f>
        <v>failed29999</v>
      </c>
    </row>
    <row r="1111" spans="1:22" ht="43.2" hidden="1">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1">
        <f t="shared" si="106"/>
        <v>42662.752199074079</v>
      </c>
      <c r="T1111" s="11">
        <f t="shared" si="107"/>
        <v>42692.793865740736</v>
      </c>
      <c r="U11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111" t="str">
        <f>_xlfn.CONCAT(Table1[[#This Row],[state]],Table1[[#This Row],[Goal Range]])</f>
        <v>failed14999</v>
      </c>
    </row>
    <row r="1112" spans="1:22" ht="43.2" hidden="1">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1">
        <f t="shared" si="106"/>
        <v>41220.933124999996</v>
      </c>
      <c r="T1112" s="11">
        <f t="shared" si="107"/>
        <v>41250.933124999996</v>
      </c>
      <c r="U11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112" t="str">
        <f>_xlfn.CONCAT(Table1[[#This Row],[state]],Table1[[#This Row],[Goal Range]])</f>
        <v>failed0</v>
      </c>
    </row>
    <row r="1113" spans="1:22" ht="43.2" hidden="1">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1">
        <f t="shared" si="106"/>
        <v>42347.203587962969</v>
      </c>
      <c r="T1113" s="11">
        <f t="shared" si="107"/>
        <v>42377.203587962969</v>
      </c>
      <c r="U11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13" t="str">
        <f>_xlfn.CONCAT(Table1[[#This Row],[state]],Table1[[#This Row],[Goal Range]])</f>
        <v>failed4999</v>
      </c>
    </row>
    <row r="1114" spans="1:22" ht="43.2" hidden="1">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1">
        <f t="shared" si="106"/>
        <v>41963.759386574078</v>
      </c>
      <c r="T1114" s="11">
        <f t="shared" si="107"/>
        <v>42023.354166666672</v>
      </c>
      <c r="U11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114" t="str">
        <f>_xlfn.CONCAT(Table1[[#This Row],[state]],Table1[[#This Row],[Goal Range]])</f>
        <v>failed50000</v>
      </c>
    </row>
    <row r="1115" spans="1:22" ht="43.2" hidden="1">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1">
        <f t="shared" si="106"/>
        <v>41835.977083333331</v>
      </c>
      <c r="T1115" s="11">
        <f t="shared" si="107"/>
        <v>41865.977083333331</v>
      </c>
      <c r="U11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15" t="str">
        <f>_xlfn.CONCAT(Table1[[#This Row],[state]],Table1[[#This Row],[Goal Range]])</f>
        <v>failed4999</v>
      </c>
    </row>
    <row r="1116" spans="1:22" ht="43.2" hidden="1">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1">
        <f t="shared" si="106"/>
        <v>41526.345914351856</v>
      </c>
      <c r="T1116" s="11">
        <f t="shared" si="107"/>
        <v>41556.345914351856</v>
      </c>
      <c r="U11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16" t="str">
        <f>_xlfn.CONCAT(Table1[[#This Row],[state]],Table1[[#This Row],[Goal Range]])</f>
        <v>failed9999</v>
      </c>
    </row>
    <row r="1117" spans="1:22" ht="43.2" hidden="1">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1">
        <f t="shared" si="106"/>
        <v>42429.695543981477</v>
      </c>
      <c r="T1117" s="11">
        <f t="shared" si="107"/>
        <v>42459.653877314813</v>
      </c>
      <c r="U11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1117" t="str">
        <f>_xlfn.CONCAT(Table1[[#This Row],[state]],Table1[[#This Row],[Goal Range]])</f>
        <v>failed44999</v>
      </c>
    </row>
    <row r="1118" spans="1:22" ht="43.2" hidden="1">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1">
        <f t="shared" si="106"/>
        <v>41009.847314814811</v>
      </c>
      <c r="T1118" s="11">
        <f t="shared" si="107"/>
        <v>41069.847314814811</v>
      </c>
      <c r="U11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118" t="str">
        <f>_xlfn.CONCAT(Table1[[#This Row],[state]],Table1[[#This Row],[Goal Range]])</f>
        <v>failed50000</v>
      </c>
    </row>
    <row r="1119" spans="1:22" ht="43.2" hidden="1">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1">
        <f t="shared" si="106"/>
        <v>42333.598530092597</v>
      </c>
      <c r="T1119" s="11">
        <f t="shared" si="107"/>
        <v>42363.598530092597</v>
      </c>
      <c r="U11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19" t="str">
        <f>_xlfn.CONCAT(Table1[[#This Row],[state]],Table1[[#This Row],[Goal Range]])</f>
        <v>failed4999</v>
      </c>
    </row>
    <row r="1120" spans="1:22" ht="43.2" hidden="1">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1">
        <f t="shared" si="106"/>
        <v>41704.16642361111</v>
      </c>
      <c r="T1120" s="11">
        <f t="shared" si="107"/>
        <v>41734.124756944446</v>
      </c>
      <c r="U11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20" t="str">
        <f>_xlfn.CONCAT(Table1[[#This Row],[state]],Table1[[#This Row],[Goal Range]])</f>
        <v>failed4999</v>
      </c>
    </row>
    <row r="1121" spans="1:22" ht="57.6" hidden="1">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1">
        <f t="shared" si="106"/>
        <v>41722.792407407411</v>
      </c>
      <c r="T1121" s="11">
        <f t="shared" si="107"/>
        <v>41735.792407407411</v>
      </c>
      <c r="U11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21" t="str">
        <f>_xlfn.CONCAT(Table1[[#This Row],[state]],Table1[[#This Row],[Goal Range]])</f>
        <v>failed4999</v>
      </c>
    </row>
    <row r="1122" spans="1:22" ht="43.2" hidden="1">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e">
        <f t="shared" si="103"/>
        <v>#DIV/0!</v>
      </c>
      <c r="Q1122" t="str">
        <f t="shared" si="104"/>
        <v>games</v>
      </c>
      <c r="R1122" t="str">
        <f t="shared" si="105"/>
        <v>video games</v>
      </c>
      <c r="S1122" s="11">
        <f t="shared" si="106"/>
        <v>40799.872685185182</v>
      </c>
      <c r="T1122" s="11">
        <f t="shared" si="107"/>
        <v>40844.872685185182</v>
      </c>
      <c r="U11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122" t="str">
        <f>_xlfn.CONCAT(Table1[[#This Row],[state]],Table1[[#This Row],[Goal Range]])</f>
        <v>failed29999</v>
      </c>
    </row>
    <row r="1123" spans="1:22" ht="43.2" hidden="1">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1">
        <f t="shared" si="106"/>
        <v>42412.934212962966</v>
      </c>
      <c r="T1123" s="11">
        <f t="shared" si="107"/>
        <v>42442.892546296294</v>
      </c>
      <c r="U11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123" t="str">
        <f>_xlfn.CONCAT(Table1[[#This Row],[state]],Table1[[#This Row],[Goal Range]])</f>
        <v>failed50000</v>
      </c>
    </row>
    <row r="1124" spans="1:22" ht="57.6" hidden="1">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e">
        <f t="shared" si="103"/>
        <v>#DIV/0!</v>
      </c>
      <c r="Q1124" t="str">
        <f t="shared" si="104"/>
        <v>games</v>
      </c>
      <c r="R1124" t="str">
        <f t="shared" si="105"/>
        <v>video games</v>
      </c>
      <c r="S1124" s="11">
        <f t="shared" si="106"/>
        <v>41410.703993055555</v>
      </c>
      <c r="T1124" s="11">
        <f t="shared" si="107"/>
        <v>41424.703993055555</v>
      </c>
      <c r="U11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24" t="str">
        <f>_xlfn.CONCAT(Table1[[#This Row],[state]],Table1[[#This Row],[Goal Range]])</f>
        <v>failed4999</v>
      </c>
    </row>
    <row r="1125" spans="1:22" ht="43.2" hidden="1">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1">
        <f t="shared" si="106"/>
        <v>41718.5237037037</v>
      </c>
      <c r="T1125" s="11">
        <f t="shared" si="107"/>
        <v>41748.5237037037</v>
      </c>
      <c r="U11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25" t="str">
        <f>_xlfn.CONCAT(Table1[[#This Row],[state]],Table1[[#This Row],[Goal Range]])</f>
        <v>failed9999</v>
      </c>
    </row>
    <row r="1126" spans="1:22" ht="43.2" hidden="1">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1">
        <f t="shared" si="106"/>
        <v>42094.667256944449</v>
      </c>
      <c r="T1126" s="11">
        <f t="shared" si="107"/>
        <v>42124.667256944449</v>
      </c>
      <c r="U11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126" t="str">
        <f>_xlfn.CONCAT(Table1[[#This Row],[state]],Table1[[#This Row],[Goal Range]])</f>
        <v>failed50000</v>
      </c>
    </row>
    <row r="1127" spans="1:22" ht="43.2" hidden="1">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e">
        <f t="shared" si="103"/>
        <v>#DIV/0!</v>
      </c>
      <c r="Q1127" t="str">
        <f t="shared" si="104"/>
        <v>games</v>
      </c>
      <c r="R1127" t="str">
        <f t="shared" si="105"/>
        <v>mobile games</v>
      </c>
      <c r="S1127" s="11">
        <f t="shared" si="106"/>
        <v>42212.624189814815</v>
      </c>
      <c r="T1127" s="11">
        <f t="shared" si="107"/>
        <v>42272.624189814815</v>
      </c>
      <c r="U11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27" t="str">
        <f>_xlfn.CONCAT(Table1[[#This Row],[state]],Table1[[#This Row],[Goal Range]])</f>
        <v>failed4999</v>
      </c>
    </row>
    <row r="1128" spans="1:22" ht="43.2" hidden="1">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1">
        <f t="shared" si="106"/>
        <v>42535.327476851846</v>
      </c>
      <c r="T1128" s="11">
        <f t="shared" si="107"/>
        <v>42565.327476851846</v>
      </c>
      <c r="U11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28" t="str">
        <f>_xlfn.CONCAT(Table1[[#This Row],[state]],Table1[[#This Row],[Goal Range]])</f>
        <v>failed4999</v>
      </c>
    </row>
    <row r="1129" spans="1:22" ht="57.6" hidden="1">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1">
        <f t="shared" si="106"/>
        <v>41926.854166666664</v>
      </c>
      <c r="T1129" s="11">
        <f t="shared" si="107"/>
        <v>41957.895833333328</v>
      </c>
      <c r="U11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1129" t="str">
        <f>_xlfn.CONCAT(Table1[[#This Row],[state]],Table1[[#This Row],[Goal Range]])</f>
        <v>failed39999</v>
      </c>
    </row>
    <row r="1130" spans="1:22" hidden="1">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1">
        <f t="shared" si="106"/>
        <v>41828.649502314816</v>
      </c>
      <c r="T1130" s="11">
        <f t="shared" si="107"/>
        <v>41858.649502314816</v>
      </c>
      <c r="U11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30" t="str">
        <f>_xlfn.CONCAT(Table1[[#This Row],[state]],Table1[[#This Row],[Goal Range]])</f>
        <v>failed4999</v>
      </c>
    </row>
    <row r="1131" spans="1:22" ht="43.2" hidden="1">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1">
        <f t="shared" si="106"/>
        <v>42496.264965277776</v>
      </c>
      <c r="T1131" s="11">
        <f t="shared" si="107"/>
        <v>42526.264965277776</v>
      </c>
      <c r="U11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131" t="str">
        <f>_xlfn.CONCAT(Table1[[#This Row],[state]],Table1[[#This Row],[Goal Range]])</f>
        <v>failed24999</v>
      </c>
    </row>
    <row r="1132" spans="1:22" ht="43.2" hidden="1">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1">
        <f t="shared" si="106"/>
        <v>41908.996527777781</v>
      </c>
      <c r="T1132" s="11">
        <f t="shared" si="107"/>
        <v>41969.038194444445</v>
      </c>
      <c r="U11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32" t="str">
        <f>_xlfn.CONCAT(Table1[[#This Row],[state]],Table1[[#This Row],[Goal Range]])</f>
        <v>failed9999</v>
      </c>
    </row>
    <row r="1133" spans="1:22" ht="43.2" hidden="1">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e">
        <f t="shared" si="103"/>
        <v>#DIV/0!</v>
      </c>
      <c r="Q1133" t="str">
        <f t="shared" si="104"/>
        <v>games</v>
      </c>
      <c r="R1133" t="str">
        <f t="shared" si="105"/>
        <v>mobile games</v>
      </c>
      <c r="S1133" s="11">
        <f t="shared" si="106"/>
        <v>42332.908194444448</v>
      </c>
      <c r="T1133" s="11">
        <f t="shared" si="107"/>
        <v>42362.908194444448</v>
      </c>
      <c r="U11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1133" t="str">
        <f>_xlfn.CONCAT(Table1[[#This Row],[state]],Table1[[#This Row],[Goal Range]])</f>
        <v>failed44999</v>
      </c>
    </row>
    <row r="1134" spans="1:22" ht="43.2" hidden="1">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1">
        <f t="shared" si="106"/>
        <v>42706.115405092598</v>
      </c>
      <c r="T1134" s="11">
        <f t="shared" si="107"/>
        <v>42736.115405092598</v>
      </c>
      <c r="U11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134" t="str">
        <f>_xlfn.CONCAT(Table1[[#This Row],[state]],Table1[[#This Row],[Goal Range]])</f>
        <v>failed14999</v>
      </c>
    </row>
    <row r="1135" spans="1:22" ht="43.2" hidden="1">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1">
        <f t="shared" si="106"/>
        <v>41821.407187500001</v>
      </c>
      <c r="T1135" s="11">
        <f t="shared" si="107"/>
        <v>41851.407187500001</v>
      </c>
      <c r="U11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35" t="str">
        <f>_xlfn.CONCAT(Table1[[#This Row],[state]],Table1[[#This Row],[Goal Range]])</f>
        <v>failed4999</v>
      </c>
    </row>
    <row r="1136" spans="1:22" ht="43.2" hidden="1">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1">
        <f t="shared" si="106"/>
        <v>41958.285046296296</v>
      </c>
      <c r="T1136" s="11">
        <f t="shared" si="107"/>
        <v>41972.189583333333</v>
      </c>
      <c r="U11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136" t="str">
        <f>_xlfn.CONCAT(Table1[[#This Row],[state]],Table1[[#This Row],[Goal Range]])</f>
        <v>failed29999</v>
      </c>
    </row>
    <row r="1137" spans="1:22" ht="57.6" hidden="1">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1">
        <f t="shared" si="106"/>
        <v>42558.989513888882</v>
      </c>
      <c r="T1137" s="11">
        <f t="shared" si="107"/>
        <v>42588.989513888882</v>
      </c>
      <c r="U11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37" t="str">
        <f>_xlfn.CONCAT(Table1[[#This Row],[state]],Table1[[#This Row],[Goal Range]])</f>
        <v>failed4999</v>
      </c>
    </row>
    <row r="1138" spans="1:22" ht="43.2" hidden="1">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1">
        <f t="shared" si="106"/>
        <v>42327.671631944439</v>
      </c>
      <c r="T1138" s="11">
        <f t="shared" si="107"/>
        <v>42357.671631944439</v>
      </c>
      <c r="U11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38" t="str">
        <f>_xlfn.CONCAT(Table1[[#This Row],[state]],Table1[[#This Row],[Goal Range]])</f>
        <v>failed4999</v>
      </c>
    </row>
    <row r="1139" spans="1:22" ht="43.2" hidden="1">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1">
        <f t="shared" si="106"/>
        <v>42453.819687499999</v>
      </c>
      <c r="T1139" s="11">
        <f t="shared" si="107"/>
        <v>42483.819687499999</v>
      </c>
      <c r="U11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139" t="str">
        <f>_xlfn.CONCAT(Table1[[#This Row],[state]],Table1[[#This Row],[Goal Range]])</f>
        <v>failed29999</v>
      </c>
    </row>
    <row r="1140" spans="1:22" ht="43.2" hidden="1">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1">
        <f t="shared" si="106"/>
        <v>42736.9066087963</v>
      </c>
      <c r="T1140" s="11">
        <f t="shared" si="107"/>
        <v>42756.9066087963</v>
      </c>
      <c r="U11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1140" t="str">
        <f>_xlfn.CONCAT(Table1[[#This Row],[state]],Table1[[#This Row],[Goal Range]])</f>
        <v>failed39999</v>
      </c>
    </row>
    <row r="1141" spans="1:22" ht="43.2" hidden="1">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1">
        <f t="shared" si="106"/>
        <v>41975.347523148142</v>
      </c>
      <c r="T1141" s="11">
        <f t="shared" si="107"/>
        <v>42005.347523148142</v>
      </c>
      <c r="U11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41" t="str">
        <f>_xlfn.CONCAT(Table1[[#This Row],[state]],Table1[[#This Row],[Goal Range]])</f>
        <v>failed9999</v>
      </c>
    </row>
    <row r="1142" spans="1:22" ht="43.2" hidden="1">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e">
        <f t="shared" si="103"/>
        <v>#DIV/0!</v>
      </c>
      <c r="Q1142" t="str">
        <f t="shared" si="104"/>
        <v>games</v>
      </c>
      <c r="R1142" t="str">
        <f t="shared" si="105"/>
        <v>mobile games</v>
      </c>
      <c r="S1142" s="11">
        <f t="shared" si="106"/>
        <v>42192.462048611109</v>
      </c>
      <c r="T1142" s="11">
        <f t="shared" si="107"/>
        <v>42222.462048611109</v>
      </c>
      <c r="U11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42" t="str">
        <f>_xlfn.CONCAT(Table1[[#This Row],[state]],Table1[[#This Row],[Goal Range]])</f>
        <v>failed9999</v>
      </c>
    </row>
    <row r="1143" spans="1:22" hidden="1">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e">
        <f t="shared" si="103"/>
        <v>#DIV/0!</v>
      </c>
      <c r="Q1143" t="str">
        <f t="shared" si="104"/>
        <v>games</v>
      </c>
      <c r="R1143" t="str">
        <f t="shared" si="105"/>
        <v>mobile games</v>
      </c>
      <c r="S1143" s="11">
        <f t="shared" si="106"/>
        <v>42164.699652777781</v>
      </c>
      <c r="T1143" s="11">
        <f t="shared" si="107"/>
        <v>42194.699652777781</v>
      </c>
      <c r="U11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143" t="str">
        <f>_xlfn.CONCAT(Table1[[#This Row],[state]],Table1[[#This Row],[Goal Range]])</f>
        <v>failed1000</v>
      </c>
    </row>
    <row r="1144" spans="1:22" ht="43.2" hidden="1">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e">
        <f t="shared" si="103"/>
        <v>#DIV/0!</v>
      </c>
      <c r="Q1144" t="str">
        <f t="shared" si="104"/>
        <v>games</v>
      </c>
      <c r="R1144" t="str">
        <f t="shared" si="105"/>
        <v>mobile games</v>
      </c>
      <c r="S1144" s="11">
        <f t="shared" si="106"/>
        <v>42022.006099537044</v>
      </c>
      <c r="T1144" s="11">
        <f t="shared" si="107"/>
        <v>42052.006099537044</v>
      </c>
      <c r="U11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44" t="str">
        <f>_xlfn.CONCAT(Table1[[#This Row],[state]],Table1[[#This Row],[Goal Range]])</f>
        <v>failed4999</v>
      </c>
    </row>
    <row r="1145" spans="1:22" ht="43.2" hidden="1">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1">
        <f t="shared" si="106"/>
        <v>42325.19358796296</v>
      </c>
      <c r="T1145" s="11">
        <f t="shared" si="107"/>
        <v>42355.19358796296</v>
      </c>
      <c r="U11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1145" t="str">
        <f>_xlfn.CONCAT(Table1[[#This Row],[state]],Table1[[#This Row],[Goal Range]])</f>
        <v>failed49999</v>
      </c>
    </row>
    <row r="1146" spans="1:22" ht="43.2" hidden="1">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e">
        <f t="shared" si="103"/>
        <v>#DIV/0!</v>
      </c>
      <c r="Q1146" t="str">
        <f t="shared" si="104"/>
        <v>food</v>
      </c>
      <c r="R1146" t="str">
        <f t="shared" si="105"/>
        <v>food trucks</v>
      </c>
      <c r="S1146" s="11">
        <f t="shared" si="106"/>
        <v>42093.181944444441</v>
      </c>
      <c r="T1146" s="11">
        <f t="shared" si="107"/>
        <v>42123.181944444441</v>
      </c>
      <c r="U11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46" t="str">
        <f>_xlfn.CONCAT(Table1[[#This Row],[state]],Table1[[#This Row],[Goal Range]])</f>
        <v>failed9999</v>
      </c>
    </row>
    <row r="1147" spans="1:22" ht="43.2" hidden="1">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1">
        <f t="shared" si="106"/>
        <v>41854.747592592597</v>
      </c>
      <c r="T1147" s="11">
        <f t="shared" si="107"/>
        <v>41914.747592592597</v>
      </c>
      <c r="U11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147" t="str">
        <f>_xlfn.CONCAT(Table1[[#This Row],[state]],Table1[[#This Row],[Goal Range]])</f>
        <v>failed50000</v>
      </c>
    </row>
    <row r="1148" spans="1:22" ht="43.2" hidden="1">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1">
        <f t="shared" si="106"/>
        <v>41723.9533912037</v>
      </c>
      <c r="T1148" s="11">
        <f t="shared" si="107"/>
        <v>41761.9533912037</v>
      </c>
      <c r="U11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48" t="str">
        <f>_xlfn.CONCAT(Table1[[#This Row],[state]],Table1[[#This Row],[Goal Range]])</f>
        <v>failed9999</v>
      </c>
    </row>
    <row r="1149" spans="1:22" ht="43.2" hidden="1">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e">
        <f t="shared" si="103"/>
        <v>#DIV/0!</v>
      </c>
      <c r="Q1149" t="str">
        <f t="shared" si="104"/>
        <v>food</v>
      </c>
      <c r="R1149" t="str">
        <f t="shared" si="105"/>
        <v>food trucks</v>
      </c>
      <c r="S1149" s="11">
        <f t="shared" si="106"/>
        <v>41871.972025462965</v>
      </c>
      <c r="T1149" s="11">
        <f t="shared" si="107"/>
        <v>41931.972025462965</v>
      </c>
      <c r="U11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149" t="str">
        <f>_xlfn.CONCAT(Table1[[#This Row],[state]],Table1[[#This Row],[Goal Range]])</f>
        <v>failed29999</v>
      </c>
    </row>
    <row r="1150" spans="1:22" ht="28.8" hidden="1">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1">
        <f t="shared" si="106"/>
        <v>42675.171076388884</v>
      </c>
      <c r="T1150" s="11">
        <f t="shared" si="107"/>
        <v>42705.212743055556</v>
      </c>
      <c r="U11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150" t="str">
        <f>_xlfn.CONCAT(Table1[[#This Row],[state]],Table1[[#This Row],[Goal Range]])</f>
        <v>failed19999</v>
      </c>
    </row>
    <row r="1151" spans="1:22" ht="28.8" hidden="1">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1">
        <f t="shared" si="106"/>
        <v>42507.71025462963</v>
      </c>
      <c r="T1151" s="11">
        <f t="shared" si="107"/>
        <v>42537.71025462963</v>
      </c>
      <c r="U11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151" t="str">
        <f>_xlfn.CONCAT(Table1[[#This Row],[state]],Table1[[#This Row],[Goal Range]])</f>
        <v>failed0</v>
      </c>
    </row>
    <row r="1152" spans="1:22" ht="28.8" hidden="1">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1">
        <f t="shared" si="106"/>
        <v>42317.954571759255</v>
      </c>
      <c r="T1152" s="11">
        <f t="shared" si="107"/>
        <v>42377.954571759255</v>
      </c>
      <c r="U11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52" t="str">
        <f>_xlfn.CONCAT(Table1[[#This Row],[state]],Table1[[#This Row],[Goal Range]])</f>
        <v>failed4999</v>
      </c>
    </row>
    <row r="1153" spans="1:22" ht="57.6" hidden="1">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e">
        <f t="shared" si="103"/>
        <v>#DIV/0!</v>
      </c>
      <c r="Q1153" t="str">
        <f t="shared" si="104"/>
        <v>food</v>
      </c>
      <c r="R1153" t="str">
        <f t="shared" si="105"/>
        <v>food trucks</v>
      </c>
      <c r="S1153" s="11">
        <f t="shared" si="106"/>
        <v>42224.102581018517</v>
      </c>
      <c r="T1153" s="11">
        <f t="shared" si="107"/>
        <v>42254.102581018517</v>
      </c>
      <c r="U11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153" t="str">
        <f>_xlfn.CONCAT(Table1[[#This Row],[state]],Table1[[#This Row],[Goal Range]])</f>
        <v>failed29999</v>
      </c>
    </row>
    <row r="1154" spans="1:22" hidden="1">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108">E1154/D1154</f>
        <v>5.6937500000000002E-2</v>
      </c>
      <c r="P1154" s="6">
        <f t="shared" si="103"/>
        <v>60.733333333333334</v>
      </c>
      <c r="Q1154" t="str">
        <f t="shared" si="104"/>
        <v>food</v>
      </c>
      <c r="R1154" t="str">
        <f t="shared" si="105"/>
        <v>food trucks</v>
      </c>
      <c r="S1154" s="11">
        <f t="shared" si="106"/>
        <v>42109.709629629629</v>
      </c>
      <c r="T1154" s="11">
        <f t="shared" si="107"/>
        <v>42139.709629629629</v>
      </c>
      <c r="U11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154" t="str">
        <f>_xlfn.CONCAT(Table1[[#This Row],[state]],Table1[[#This Row],[Goal Range]])</f>
        <v>failed19999</v>
      </c>
    </row>
    <row r="1155" spans="1:22" ht="28.8" hidden="1">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108"/>
        <v>6.2500000000000003E-3</v>
      </c>
      <c r="P1155" s="6">
        <f t="shared" ref="P1155:P1218" si="109">E1155/L1155</f>
        <v>50</v>
      </c>
      <c r="Q1155" t="str">
        <f t="shared" ref="Q1155:Q1218" si="110">LEFT(N1155,FIND("/",N1155)-1)</f>
        <v>food</v>
      </c>
      <c r="R1155" t="str">
        <f t="shared" ref="R1155:R1218" si="111">RIGHT(N1155,LEN(N1155)-FIND("/",N1155))</f>
        <v>food trucks</v>
      </c>
      <c r="S1155" s="11">
        <f t="shared" ref="S1155:S1218" si="112">(((J1155/60)/60)/24)+DATE(1970,1,1)</f>
        <v>42143.714178240742</v>
      </c>
      <c r="T1155" s="11">
        <f t="shared" ref="T1155:T1218" si="113">(((I1155/60)/60)/24)+DATE(1970,1,1)</f>
        <v>42173.714178240742</v>
      </c>
      <c r="U11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55" t="str">
        <f>_xlfn.CONCAT(Table1[[#This Row],[state]],Table1[[#This Row],[Goal Range]])</f>
        <v>failed9999</v>
      </c>
    </row>
    <row r="1156" spans="1:22" ht="43.2" hidden="1">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1">
        <f t="shared" si="112"/>
        <v>42223.108865740738</v>
      </c>
      <c r="T1156" s="11">
        <f t="shared" si="113"/>
        <v>42253.108865740738</v>
      </c>
      <c r="U11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56" t="str">
        <f>_xlfn.CONCAT(Table1[[#This Row],[state]],Table1[[#This Row],[Goal Range]])</f>
        <v>failed9999</v>
      </c>
    </row>
    <row r="1157" spans="1:22" ht="43.2" hidden="1">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1">
        <f t="shared" si="112"/>
        <v>41835.763981481483</v>
      </c>
      <c r="T1157" s="11">
        <f t="shared" si="113"/>
        <v>41865.763981481483</v>
      </c>
      <c r="U11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157" t="str">
        <f>_xlfn.CONCAT(Table1[[#This Row],[state]],Table1[[#This Row],[Goal Range]])</f>
        <v>failed29999</v>
      </c>
    </row>
    <row r="1158" spans="1:22" ht="43.2" hidden="1">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e">
        <f t="shared" si="109"/>
        <v>#DIV/0!</v>
      </c>
      <c r="Q1158" t="str">
        <f t="shared" si="110"/>
        <v>food</v>
      </c>
      <c r="R1158" t="str">
        <f t="shared" si="111"/>
        <v>food trucks</v>
      </c>
      <c r="S1158" s="11">
        <f t="shared" si="112"/>
        <v>42029.07131944444</v>
      </c>
      <c r="T1158" s="11">
        <f t="shared" si="113"/>
        <v>42059.07131944444</v>
      </c>
      <c r="U11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58" t="str">
        <f>_xlfn.CONCAT(Table1[[#This Row],[state]],Table1[[#This Row],[Goal Range]])</f>
        <v>failed9999</v>
      </c>
    </row>
    <row r="1159" spans="1:22" ht="43.2" hidden="1">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1">
        <f t="shared" si="112"/>
        <v>41918.628240740742</v>
      </c>
      <c r="T1159" s="11">
        <f t="shared" si="113"/>
        <v>41978.669907407413</v>
      </c>
      <c r="U11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159" t="str">
        <f>_xlfn.CONCAT(Table1[[#This Row],[state]],Table1[[#This Row],[Goal Range]])</f>
        <v>failed14999</v>
      </c>
    </row>
    <row r="1160" spans="1:22" ht="43.2" hidden="1">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1">
        <f t="shared" si="112"/>
        <v>41952.09175925926</v>
      </c>
      <c r="T1160" s="11">
        <f t="shared" si="113"/>
        <v>41982.09175925926</v>
      </c>
      <c r="U11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60" t="str">
        <f>_xlfn.CONCAT(Table1[[#This Row],[state]],Table1[[#This Row],[Goal Range]])</f>
        <v>failed9999</v>
      </c>
    </row>
    <row r="1161" spans="1:22" ht="43.2" hidden="1">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e">
        <f t="shared" si="109"/>
        <v>#DIV/0!</v>
      </c>
      <c r="Q1161" t="str">
        <f t="shared" si="110"/>
        <v>food</v>
      </c>
      <c r="R1161" t="str">
        <f t="shared" si="111"/>
        <v>food trucks</v>
      </c>
      <c r="S1161" s="11">
        <f t="shared" si="112"/>
        <v>42154.726446759261</v>
      </c>
      <c r="T1161" s="11">
        <f t="shared" si="113"/>
        <v>42185.65625</v>
      </c>
      <c r="U11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61" t="str">
        <f>_xlfn.CONCAT(Table1[[#This Row],[state]],Table1[[#This Row],[Goal Range]])</f>
        <v>failed9999</v>
      </c>
    </row>
    <row r="1162" spans="1:22" ht="43.2" hidden="1">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1">
        <f t="shared" si="112"/>
        <v>42061.154930555553</v>
      </c>
      <c r="T1162" s="11">
        <f t="shared" si="113"/>
        <v>42091.113263888896</v>
      </c>
      <c r="U11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162" t="str">
        <f>_xlfn.CONCAT(Table1[[#This Row],[state]],Table1[[#This Row],[Goal Range]])</f>
        <v>failed34999</v>
      </c>
    </row>
    <row r="1163" spans="1:22" ht="43.2" hidden="1">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e">
        <f t="shared" si="109"/>
        <v>#DIV/0!</v>
      </c>
      <c r="Q1163" t="str">
        <f t="shared" si="110"/>
        <v>food</v>
      </c>
      <c r="R1163" t="str">
        <f t="shared" si="111"/>
        <v>food trucks</v>
      </c>
      <c r="S1163" s="11">
        <f t="shared" si="112"/>
        <v>42122.629502314812</v>
      </c>
      <c r="T1163" s="11">
        <f t="shared" si="113"/>
        <v>42143.629502314812</v>
      </c>
      <c r="U11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163" t="str">
        <f>_xlfn.CONCAT(Table1[[#This Row],[state]],Table1[[#This Row],[Goal Range]])</f>
        <v>failed19999</v>
      </c>
    </row>
    <row r="1164" spans="1:22" ht="57.6" hidden="1">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1">
        <f t="shared" si="112"/>
        <v>41876.683611111112</v>
      </c>
      <c r="T1164" s="11">
        <f t="shared" si="113"/>
        <v>41907.683611111112</v>
      </c>
      <c r="U11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164" t="str">
        <f>_xlfn.CONCAT(Table1[[#This Row],[state]],Table1[[#This Row],[Goal Range]])</f>
        <v>failed50000</v>
      </c>
    </row>
    <row r="1165" spans="1:22" ht="43.2" hidden="1">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e">
        <f t="shared" si="109"/>
        <v>#DIV/0!</v>
      </c>
      <c r="Q1165" t="str">
        <f t="shared" si="110"/>
        <v>food</v>
      </c>
      <c r="R1165" t="str">
        <f t="shared" si="111"/>
        <v>food trucks</v>
      </c>
      <c r="S1165" s="11">
        <f t="shared" si="112"/>
        <v>41830.723611111112</v>
      </c>
      <c r="T1165" s="11">
        <f t="shared" si="113"/>
        <v>41860.723611111112</v>
      </c>
      <c r="U11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65" t="str">
        <f>_xlfn.CONCAT(Table1[[#This Row],[state]],Table1[[#This Row],[Goal Range]])</f>
        <v>failed9999</v>
      </c>
    </row>
    <row r="1166" spans="1:22" ht="57.6" hidden="1">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e">
        <f t="shared" si="109"/>
        <v>#DIV/0!</v>
      </c>
      <c r="Q1166" t="str">
        <f t="shared" si="110"/>
        <v>food</v>
      </c>
      <c r="R1166" t="str">
        <f t="shared" si="111"/>
        <v>food trucks</v>
      </c>
      <c r="S1166" s="11">
        <f t="shared" si="112"/>
        <v>42509.724328703705</v>
      </c>
      <c r="T1166" s="11">
        <f t="shared" si="113"/>
        <v>42539.724328703705</v>
      </c>
      <c r="U11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166" t="str">
        <f>_xlfn.CONCAT(Table1[[#This Row],[state]],Table1[[#This Row],[Goal Range]])</f>
        <v>failed14999</v>
      </c>
    </row>
    <row r="1167" spans="1:22" ht="43.2" hidden="1">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1">
        <f t="shared" si="112"/>
        <v>41792.214467592588</v>
      </c>
      <c r="T1167" s="11">
        <f t="shared" si="113"/>
        <v>41826.214467592588</v>
      </c>
      <c r="U11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167" t="str">
        <f>_xlfn.CONCAT(Table1[[#This Row],[state]],Table1[[#This Row],[Goal Range]])</f>
        <v>failed14999</v>
      </c>
    </row>
    <row r="1168" spans="1:22" ht="43.2" hidden="1">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1">
        <f t="shared" si="112"/>
        <v>42150.485439814816</v>
      </c>
      <c r="T1168" s="11">
        <f t="shared" si="113"/>
        <v>42181.166666666672</v>
      </c>
      <c r="U11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168" t="str">
        <f>_xlfn.CONCAT(Table1[[#This Row],[state]],Table1[[#This Row],[Goal Range]])</f>
        <v>failed19999</v>
      </c>
    </row>
    <row r="1169" spans="1:22" ht="43.2" hidden="1">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1">
        <f t="shared" si="112"/>
        <v>41863.734895833331</v>
      </c>
      <c r="T1169" s="11">
        <f t="shared" si="113"/>
        <v>41894.734895833331</v>
      </c>
      <c r="U11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169" t="str">
        <f>_xlfn.CONCAT(Table1[[#This Row],[state]],Table1[[#This Row],[Goal Range]])</f>
        <v>failed50000</v>
      </c>
    </row>
    <row r="1170" spans="1:22" ht="43.2" hidden="1">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1">
        <f t="shared" si="112"/>
        <v>42605.053993055553</v>
      </c>
      <c r="T1170" s="11">
        <f t="shared" si="113"/>
        <v>42635.053993055553</v>
      </c>
      <c r="U11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170" t="str">
        <f>_xlfn.CONCAT(Table1[[#This Row],[state]],Table1[[#This Row],[Goal Range]])</f>
        <v>failed19999</v>
      </c>
    </row>
    <row r="1171" spans="1:22" ht="43.2" hidden="1">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1">
        <f t="shared" si="112"/>
        <v>42027.353738425925</v>
      </c>
      <c r="T1171" s="11">
        <f t="shared" si="113"/>
        <v>42057.353738425925</v>
      </c>
      <c r="U11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171" t="str">
        <f>_xlfn.CONCAT(Table1[[#This Row],[state]],Table1[[#This Row],[Goal Range]])</f>
        <v>failed14999</v>
      </c>
    </row>
    <row r="1172" spans="1:22" ht="43.2" hidden="1">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1">
        <f t="shared" si="112"/>
        <v>42124.893182870372</v>
      </c>
      <c r="T1172" s="11">
        <f t="shared" si="113"/>
        <v>42154.893182870372</v>
      </c>
      <c r="U11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172" t="str">
        <f>_xlfn.CONCAT(Table1[[#This Row],[state]],Table1[[#This Row],[Goal Range]])</f>
        <v>failed29999</v>
      </c>
    </row>
    <row r="1173" spans="1:22" ht="43.2" hidden="1">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1">
        <f t="shared" si="112"/>
        <v>41938.804710648146</v>
      </c>
      <c r="T1173" s="11">
        <f t="shared" si="113"/>
        <v>41956.846377314811</v>
      </c>
      <c r="U11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173" t="str">
        <f>_xlfn.CONCAT(Table1[[#This Row],[state]],Table1[[#This Row],[Goal Range]])</f>
        <v>failed29999</v>
      </c>
    </row>
    <row r="1174" spans="1:22" ht="28.8" hidden="1">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e">
        <f t="shared" si="109"/>
        <v>#DIV/0!</v>
      </c>
      <c r="Q1174" t="str">
        <f t="shared" si="110"/>
        <v>food</v>
      </c>
      <c r="R1174" t="str">
        <f t="shared" si="111"/>
        <v>food trucks</v>
      </c>
      <c r="S1174" s="11">
        <f t="shared" si="112"/>
        <v>41841.682314814818</v>
      </c>
      <c r="T1174" s="11">
        <f t="shared" si="113"/>
        <v>41871.682314814818</v>
      </c>
      <c r="U11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74" t="str">
        <f>_xlfn.CONCAT(Table1[[#This Row],[state]],Table1[[#This Row],[Goal Range]])</f>
        <v>failed9999</v>
      </c>
    </row>
    <row r="1175" spans="1:22" ht="43.2" hidden="1">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1">
        <f t="shared" si="112"/>
        <v>42184.185844907406</v>
      </c>
      <c r="T1175" s="11">
        <f t="shared" si="113"/>
        <v>42219.185844907406</v>
      </c>
      <c r="U11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175" t="str">
        <f>_xlfn.CONCAT(Table1[[#This Row],[state]],Table1[[#This Row],[Goal Range]])</f>
        <v>failed50000</v>
      </c>
    </row>
    <row r="1176" spans="1:22" ht="43.2" hidden="1">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1">
        <f t="shared" si="112"/>
        <v>42468.84174768519</v>
      </c>
      <c r="T1176" s="11">
        <f t="shared" si="113"/>
        <v>42498.84174768519</v>
      </c>
      <c r="U11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176" t="str">
        <f>_xlfn.CONCAT(Table1[[#This Row],[state]],Table1[[#This Row],[Goal Range]])</f>
        <v>failed19999</v>
      </c>
    </row>
    <row r="1177" spans="1:22" ht="43.2" hidden="1">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1">
        <f t="shared" si="112"/>
        <v>42170.728460648148</v>
      </c>
      <c r="T1177" s="11">
        <f t="shared" si="113"/>
        <v>42200.728460648148</v>
      </c>
      <c r="U11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177" t="str">
        <f>_xlfn.CONCAT(Table1[[#This Row],[state]],Table1[[#This Row],[Goal Range]])</f>
        <v>failed24999</v>
      </c>
    </row>
    <row r="1178" spans="1:22" ht="57.6" hidden="1">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1">
        <f t="shared" si="112"/>
        <v>42746.019652777773</v>
      </c>
      <c r="T1178" s="11">
        <f t="shared" si="113"/>
        <v>42800.541666666672</v>
      </c>
      <c r="U11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178" t="str">
        <f>_xlfn.CONCAT(Table1[[#This Row],[state]],Table1[[#This Row],[Goal Range]])</f>
        <v>failed50000</v>
      </c>
    </row>
    <row r="1179" spans="1:22" ht="43.2" hidden="1">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e">
        <f t="shared" si="109"/>
        <v>#DIV/0!</v>
      </c>
      <c r="Q1179" t="str">
        <f t="shared" si="110"/>
        <v>food</v>
      </c>
      <c r="R1179" t="str">
        <f t="shared" si="111"/>
        <v>food trucks</v>
      </c>
      <c r="S1179" s="11">
        <f t="shared" si="112"/>
        <v>41897.660833333335</v>
      </c>
      <c r="T1179" s="11">
        <f t="shared" si="113"/>
        <v>41927.660833333335</v>
      </c>
      <c r="U11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79" t="str">
        <f>_xlfn.CONCAT(Table1[[#This Row],[state]],Table1[[#This Row],[Goal Range]])</f>
        <v>failed9999</v>
      </c>
    </row>
    <row r="1180" spans="1:22" ht="43.2" hidden="1">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1">
        <f t="shared" si="112"/>
        <v>41837.905694444446</v>
      </c>
      <c r="T1180" s="11">
        <f t="shared" si="113"/>
        <v>41867.905694444446</v>
      </c>
      <c r="U11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180" t="str">
        <f>_xlfn.CONCAT(Table1[[#This Row],[state]],Table1[[#This Row],[Goal Range]])</f>
        <v>failed50000</v>
      </c>
    </row>
    <row r="1181" spans="1:22" ht="43.2" hidden="1">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1">
        <f t="shared" si="112"/>
        <v>42275.720219907409</v>
      </c>
      <c r="T1181" s="11">
        <f t="shared" si="113"/>
        <v>42305.720219907409</v>
      </c>
      <c r="U11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181" t="str">
        <f>_xlfn.CONCAT(Table1[[#This Row],[state]],Table1[[#This Row],[Goal Range]])</f>
        <v>failed50000</v>
      </c>
    </row>
    <row r="1182" spans="1:22" ht="43.2" hidden="1">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1">
        <f t="shared" si="112"/>
        <v>41781.806875000002</v>
      </c>
      <c r="T1182" s="11">
        <f t="shared" si="113"/>
        <v>41818.806875000002</v>
      </c>
      <c r="U11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182" t="str">
        <f>_xlfn.CONCAT(Table1[[#This Row],[state]],Table1[[#This Row],[Goal Range]])</f>
        <v>failed0</v>
      </c>
    </row>
    <row r="1183" spans="1:22" ht="28.8" hidden="1">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1">
        <f t="shared" si="112"/>
        <v>42034.339363425926</v>
      </c>
      <c r="T1183" s="11">
        <f t="shared" si="113"/>
        <v>42064.339363425926</v>
      </c>
      <c r="U11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183" t="str">
        <f>_xlfn.CONCAT(Table1[[#This Row],[state]],Table1[[#This Row],[Goal Range]])</f>
        <v>failed0</v>
      </c>
    </row>
    <row r="1184" spans="1:22" ht="57.6" hidden="1">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1">
        <f t="shared" si="112"/>
        <v>42728.827407407407</v>
      </c>
      <c r="T1184" s="11">
        <f t="shared" si="113"/>
        <v>42747.695833333331</v>
      </c>
      <c r="U11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84" t="str">
        <f>_xlfn.CONCAT(Table1[[#This Row],[state]],Table1[[#This Row],[Goal Range]])</f>
        <v>failed4999</v>
      </c>
    </row>
    <row r="1185" spans="1:22" ht="43.2" hidden="1">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1">
        <f t="shared" si="112"/>
        <v>42656.86137731481</v>
      </c>
      <c r="T1185" s="11">
        <f t="shared" si="113"/>
        <v>42676.165972222225</v>
      </c>
      <c r="U11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85" t="str">
        <f>_xlfn.CONCAT(Table1[[#This Row],[state]],Table1[[#This Row],[Goal Range]])</f>
        <v>failed4999</v>
      </c>
    </row>
    <row r="1186" spans="1:22" ht="43.2" hidden="1">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1">
        <f t="shared" si="112"/>
        <v>42741.599664351852</v>
      </c>
      <c r="T1186" s="11">
        <f t="shared" si="113"/>
        <v>42772.599664351852</v>
      </c>
      <c r="U11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186" t="str">
        <f>_xlfn.CONCAT(Table1[[#This Row],[state]],Table1[[#This Row],[Goal Range]])</f>
        <v>successful24999</v>
      </c>
    </row>
    <row r="1187" spans="1:22" ht="57.6" hidden="1">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1">
        <f t="shared" si="112"/>
        <v>42130.865150462967</v>
      </c>
      <c r="T1187" s="11">
        <f t="shared" si="113"/>
        <v>42163.166666666672</v>
      </c>
      <c r="U11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187" t="str">
        <f>_xlfn.CONCAT(Table1[[#This Row],[state]],Table1[[#This Row],[Goal Range]])</f>
        <v>successful14999</v>
      </c>
    </row>
    <row r="1188" spans="1:22" ht="43.2" hidden="1">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1">
        <f t="shared" si="112"/>
        <v>42123.86336805555</v>
      </c>
      <c r="T1188" s="11">
        <f t="shared" si="113"/>
        <v>42156.945833333331</v>
      </c>
      <c r="U11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88" t="str">
        <f>_xlfn.CONCAT(Table1[[#This Row],[state]],Table1[[#This Row],[Goal Range]])</f>
        <v>successful9999</v>
      </c>
    </row>
    <row r="1189" spans="1:22" ht="43.2" hidden="1">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1">
        <f t="shared" si="112"/>
        <v>42109.894942129627</v>
      </c>
      <c r="T1189" s="11">
        <f t="shared" si="113"/>
        <v>42141.75</v>
      </c>
      <c r="U11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89" t="str">
        <f>_xlfn.CONCAT(Table1[[#This Row],[state]],Table1[[#This Row],[Goal Range]])</f>
        <v>successful9999</v>
      </c>
    </row>
    <row r="1190" spans="1:22" ht="43.2" hidden="1">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1">
        <f t="shared" si="112"/>
        <v>42711.700694444444</v>
      </c>
      <c r="T1190" s="11">
        <f t="shared" si="113"/>
        <v>42732.700694444444</v>
      </c>
      <c r="U11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90" t="str">
        <f>_xlfn.CONCAT(Table1[[#This Row],[state]],Table1[[#This Row],[Goal Range]])</f>
        <v>successful4999</v>
      </c>
    </row>
    <row r="1191" spans="1:22" ht="43.2" hidden="1">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1">
        <f t="shared" si="112"/>
        <v>42529.979108796295</v>
      </c>
      <c r="T1191" s="11">
        <f t="shared" si="113"/>
        <v>42550.979108796295</v>
      </c>
      <c r="U11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191" t="str">
        <f>_xlfn.CONCAT(Table1[[#This Row],[state]],Table1[[#This Row],[Goal Range]])</f>
        <v>successful9999</v>
      </c>
    </row>
    <row r="1192" spans="1:22" ht="28.8" hidden="1">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1">
        <f t="shared" si="112"/>
        <v>41852.665798611109</v>
      </c>
      <c r="T1192" s="11">
        <f t="shared" si="113"/>
        <v>41882.665798611109</v>
      </c>
      <c r="U11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192" t="str">
        <f>_xlfn.CONCAT(Table1[[#This Row],[state]],Table1[[#This Row],[Goal Range]])</f>
        <v>successful1000</v>
      </c>
    </row>
    <row r="1193" spans="1:22" ht="43.2" hidden="1">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1">
        <f t="shared" si="112"/>
        <v>42419.603703703702</v>
      </c>
      <c r="T1193" s="11">
        <f t="shared" si="113"/>
        <v>42449.562037037031</v>
      </c>
      <c r="U11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193" t="str">
        <f>_xlfn.CONCAT(Table1[[#This Row],[state]],Table1[[#This Row],[Goal Range]])</f>
        <v>successful4999</v>
      </c>
    </row>
    <row r="1194" spans="1:22" ht="28.8" hidden="1">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1">
        <f t="shared" si="112"/>
        <v>42747.506689814814</v>
      </c>
      <c r="T1194" s="11">
        <f t="shared" si="113"/>
        <v>42777.506689814814</v>
      </c>
      <c r="U11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194" t="str">
        <f>_xlfn.CONCAT(Table1[[#This Row],[state]],Table1[[#This Row],[Goal Range]])</f>
        <v>successful1000</v>
      </c>
    </row>
    <row r="1195" spans="1:22" ht="57.6" hidden="1">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1">
        <f t="shared" si="112"/>
        <v>42409.776076388895</v>
      </c>
      <c r="T1195" s="11">
        <f t="shared" si="113"/>
        <v>42469.734409722223</v>
      </c>
      <c r="U11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195" t="str">
        <f>_xlfn.CONCAT(Table1[[#This Row],[state]],Table1[[#This Row],[Goal Range]])</f>
        <v>successful24999</v>
      </c>
    </row>
    <row r="1196" spans="1:22" ht="43.2" hidden="1">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1">
        <f t="shared" si="112"/>
        <v>42072.488182870366</v>
      </c>
      <c r="T1196" s="11">
        <f t="shared" si="113"/>
        <v>42102.488182870366</v>
      </c>
      <c r="U11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196" t="str">
        <f>_xlfn.CONCAT(Table1[[#This Row],[state]],Table1[[#This Row],[Goal Range]])</f>
        <v>successful14999</v>
      </c>
    </row>
    <row r="1197" spans="1:22" ht="57.6" hidden="1">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1">
        <f t="shared" si="112"/>
        <v>42298.34783564815</v>
      </c>
      <c r="T1197" s="11">
        <f t="shared" si="113"/>
        <v>42358.375</v>
      </c>
      <c r="U11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197" t="str">
        <f>_xlfn.CONCAT(Table1[[#This Row],[state]],Table1[[#This Row],[Goal Range]])</f>
        <v>successful14999</v>
      </c>
    </row>
    <row r="1198" spans="1:22" ht="28.8" hidden="1">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1">
        <f t="shared" si="112"/>
        <v>42326.818738425922</v>
      </c>
      <c r="T1198" s="11">
        <f t="shared" si="113"/>
        <v>42356.818738425922</v>
      </c>
      <c r="U11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198" t="str">
        <f>_xlfn.CONCAT(Table1[[#This Row],[state]],Table1[[#This Row],[Goal Range]])</f>
        <v>successful14999</v>
      </c>
    </row>
    <row r="1199" spans="1:22" ht="57.6" hidden="1">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1">
        <f t="shared" si="112"/>
        <v>42503.66474537037</v>
      </c>
      <c r="T1199" s="11">
        <f t="shared" si="113"/>
        <v>42534.249305555553</v>
      </c>
      <c r="U11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199" t="str">
        <f>_xlfn.CONCAT(Table1[[#This Row],[state]],Table1[[#This Row],[Goal Range]])</f>
        <v>successful19999</v>
      </c>
    </row>
    <row r="1200" spans="1:22" ht="43.2" hidden="1">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1">
        <f t="shared" si="112"/>
        <v>42333.619050925925</v>
      </c>
      <c r="T1200" s="11">
        <f t="shared" si="113"/>
        <v>42369.125</v>
      </c>
      <c r="U12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00" t="str">
        <f>_xlfn.CONCAT(Table1[[#This Row],[state]],Table1[[#This Row],[Goal Range]])</f>
        <v>successful4999</v>
      </c>
    </row>
    <row r="1201" spans="1:22" ht="43.2" hidden="1">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1">
        <f t="shared" si="112"/>
        <v>42161.770833333328</v>
      </c>
      <c r="T1201" s="11">
        <f t="shared" si="113"/>
        <v>42193.770833333328</v>
      </c>
      <c r="U12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01" t="str">
        <f>_xlfn.CONCAT(Table1[[#This Row],[state]],Table1[[#This Row],[Goal Range]])</f>
        <v>successful4999</v>
      </c>
    </row>
    <row r="1202" spans="1:22" ht="43.2" hidden="1">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1">
        <f t="shared" si="112"/>
        <v>42089.477500000001</v>
      </c>
      <c r="T1202" s="11">
        <f t="shared" si="113"/>
        <v>42110.477500000001</v>
      </c>
      <c r="U12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02" t="str">
        <f>_xlfn.CONCAT(Table1[[#This Row],[state]],Table1[[#This Row],[Goal Range]])</f>
        <v>successful4999</v>
      </c>
    </row>
    <row r="1203" spans="1:22" ht="43.2" hidden="1">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1">
        <f t="shared" si="112"/>
        <v>42536.60701388889</v>
      </c>
      <c r="T1203" s="11">
        <f t="shared" si="113"/>
        <v>42566.60701388889</v>
      </c>
      <c r="U12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03" t="str">
        <f>_xlfn.CONCAT(Table1[[#This Row],[state]],Table1[[#This Row],[Goal Range]])</f>
        <v>successful9999</v>
      </c>
    </row>
    <row r="1204" spans="1:22" ht="43.2" hidden="1">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1">
        <f t="shared" si="112"/>
        <v>42152.288819444439</v>
      </c>
      <c r="T1204" s="11">
        <f t="shared" si="113"/>
        <v>42182.288819444439</v>
      </c>
      <c r="U12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204" t="str">
        <f>_xlfn.CONCAT(Table1[[#This Row],[state]],Table1[[#This Row],[Goal Range]])</f>
        <v>successful29999</v>
      </c>
    </row>
    <row r="1205" spans="1:22" ht="43.2" hidden="1">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1">
        <f t="shared" si="112"/>
        <v>42125.614895833336</v>
      </c>
      <c r="T1205" s="11">
        <f t="shared" si="113"/>
        <v>42155.614895833336</v>
      </c>
      <c r="U12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205" t="str">
        <f>_xlfn.CONCAT(Table1[[#This Row],[state]],Table1[[#This Row],[Goal Range]])</f>
        <v>successful19999</v>
      </c>
    </row>
    <row r="1206" spans="1:22" ht="43.2" hidden="1">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1">
        <f t="shared" si="112"/>
        <v>42297.748067129629</v>
      </c>
      <c r="T1206" s="11">
        <f t="shared" si="113"/>
        <v>42342.208333333328</v>
      </c>
      <c r="U12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206" t="str">
        <f>_xlfn.CONCAT(Table1[[#This Row],[state]],Table1[[#This Row],[Goal Range]])</f>
        <v>successful14999</v>
      </c>
    </row>
    <row r="1207" spans="1:22" ht="43.2" hidden="1">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1">
        <f t="shared" si="112"/>
        <v>42138.506377314814</v>
      </c>
      <c r="T1207" s="11">
        <f t="shared" si="113"/>
        <v>42168.506377314814</v>
      </c>
      <c r="U12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207" t="str">
        <f>_xlfn.CONCAT(Table1[[#This Row],[state]],Table1[[#This Row],[Goal Range]])</f>
        <v>successful14999</v>
      </c>
    </row>
    <row r="1208" spans="1:22" ht="43.2" hidden="1">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1">
        <f t="shared" si="112"/>
        <v>42772.776076388895</v>
      </c>
      <c r="T1208" s="11">
        <f t="shared" si="113"/>
        <v>42805.561805555553</v>
      </c>
      <c r="U12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208" t="str">
        <f>_xlfn.CONCAT(Table1[[#This Row],[state]],Table1[[#This Row],[Goal Range]])</f>
        <v>successful1000</v>
      </c>
    </row>
    <row r="1209" spans="1:22" ht="28.8" hidden="1">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1">
        <f t="shared" si="112"/>
        <v>42430.430243055554</v>
      </c>
      <c r="T1209" s="11">
        <f t="shared" si="113"/>
        <v>42460.416666666672</v>
      </c>
      <c r="U12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209" t="str">
        <f>_xlfn.CONCAT(Table1[[#This Row],[state]],Table1[[#This Row],[Goal Range]])</f>
        <v>successful19999</v>
      </c>
    </row>
    <row r="1210" spans="1:22" ht="43.2" hidden="1">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1">
        <f t="shared" si="112"/>
        <v>42423.709074074075</v>
      </c>
      <c r="T1210" s="11">
        <f t="shared" si="113"/>
        <v>42453.667407407411</v>
      </c>
      <c r="U12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210" t="str">
        <f>_xlfn.CONCAT(Table1[[#This Row],[state]],Table1[[#This Row],[Goal Range]])</f>
        <v>successful14999</v>
      </c>
    </row>
    <row r="1211" spans="1:22" ht="43.2" hidden="1">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1">
        <f t="shared" si="112"/>
        <v>42761.846122685187</v>
      </c>
      <c r="T1211" s="11">
        <f t="shared" si="113"/>
        <v>42791.846122685187</v>
      </c>
      <c r="U12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11" t="str">
        <f>_xlfn.CONCAT(Table1[[#This Row],[state]],Table1[[#This Row],[Goal Range]])</f>
        <v>successful9999</v>
      </c>
    </row>
    <row r="1212" spans="1:22" ht="28.8" hidden="1">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1">
        <f t="shared" si="112"/>
        <v>42132.941805555558</v>
      </c>
      <c r="T1212" s="11">
        <f t="shared" si="113"/>
        <v>42155.875</v>
      </c>
      <c r="U12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212" t="str">
        <f>_xlfn.CONCAT(Table1[[#This Row],[state]],Table1[[#This Row],[Goal Range]])</f>
        <v>successful24999</v>
      </c>
    </row>
    <row r="1213" spans="1:22" ht="43.2" hidden="1">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1">
        <f t="shared" si="112"/>
        <v>42515.866446759261</v>
      </c>
      <c r="T1213" s="11">
        <f t="shared" si="113"/>
        <v>42530.866446759261</v>
      </c>
      <c r="U12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13" t="str">
        <f>_xlfn.CONCAT(Table1[[#This Row],[state]],Table1[[#This Row],[Goal Range]])</f>
        <v>successful4999</v>
      </c>
    </row>
    <row r="1214" spans="1:22" ht="57.6" hidden="1">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1">
        <f t="shared" si="112"/>
        <v>42318.950173611112</v>
      </c>
      <c r="T1214" s="11">
        <f t="shared" si="113"/>
        <v>42335.041666666672</v>
      </c>
      <c r="U12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14" t="str">
        <f>_xlfn.CONCAT(Table1[[#This Row],[state]],Table1[[#This Row],[Goal Range]])</f>
        <v>successful4999</v>
      </c>
    </row>
    <row r="1215" spans="1:22" ht="57.6" hidden="1">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1">
        <f t="shared" si="112"/>
        <v>42731.755787037036</v>
      </c>
      <c r="T1215" s="11">
        <f t="shared" si="113"/>
        <v>42766.755787037036</v>
      </c>
      <c r="U12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15" t="str">
        <f>_xlfn.CONCAT(Table1[[#This Row],[state]],Table1[[#This Row],[Goal Range]])</f>
        <v>successful9999</v>
      </c>
    </row>
    <row r="1216" spans="1:22" ht="43.2" hidden="1">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1">
        <f t="shared" si="112"/>
        <v>42104.840335648143</v>
      </c>
      <c r="T1216" s="11">
        <f t="shared" si="113"/>
        <v>42164.840335648143</v>
      </c>
      <c r="U12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16" t="str">
        <f>_xlfn.CONCAT(Table1[[#This Row],[state]],Table1[[#This Row],[Goal Range]])</f>
        <v>successful4999</v>
      </c>
    </row>
    <row r="1217" spans="1:22" ht="43.2" hidden="1">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1">
        <f t="shared" si="112"/>
        <v>41759.923101851848</v>
      </c>
      <c r="T1217" s="11">
        <f t="shared" si="113"/>
        <v>41789.923101851848</v>
      </c>
      <c r="U12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17" t="str">
        <f>_xlfn.CONCAT(Table1[[#This Row],[state]],Table1[[#This Row],[Goal Range]])</f>
        <v>successful9999</v>
      </c>
    </row>
    <row r="1218" spans="1:22" ht="28.8" hidden="1">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ref="O1218:O1281" si="114">E1218/D1218</f>
        <v>1.4570000000000001</v>
      </c>
      <c r="P1218" s="6">
        <f t="shared" si="109"/>
        <v>91.882882882882882</v>
      </c>
      <c r="Q1218" t="str">
        <f t="shared" si="110"/>
        <v>photography</v>
      </c>
      <c r="R1218" t="str">
        <f t="shared" si="111"/>
        <v>photobooks</v>
      </c>
      <c r="S1218" s="11">
        <f t="shared" si="112"/>
        <v>42247.616400462968</v>
      </c>
      <c r="T1218" s="11">
        <f t="shared" si="113"/>
        <v>42279.960416666669</v>
      </c>
      <c r="U12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218" t="str">
        <f>_xlfn.CONCAT(Table1[[#This Row],[state]],Table1[[#This Row],[Goal Range]])</f>
        <v>successful14999</v>
      </c>
    </row>
    <row r="1219" spans="1:22" ht="43.2" hidden="1">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114"/>
        <v>1.026</v>
      </c>
      <c r="P1219" s="6">
        <f t="shared" ref="P1219:P1282" si="115">E1219/L1219</f>
        <v>148.57377049180329</v>
      </c>
      <c r="Q1219" t="str">
        <f t="shared" ref="Q1219:Q1282" si="116">LEFT(N1219,FIND("/",N1219)-1)</f>
        <v>photography</v>
      </c>
      <c r="R1219" t="str">
        <f t="shared" ref="R1219:R1282" si="117">RIGHT(N1219,LEN(N1219)-FIND("/",N1219))</f>
        <v>photobooks</v>
      </c>
      <c r="S1219" s="11">
        <f t="shared" ref="S1219:S1282" si="118">(((J1219/60)/60)/24)+DATE(1970,1,1)</f>
        <v>42535.809490740736</v>
      </c>
      <c r="T1219" s="11">
        <f t="shared" ref="T1219:T1282" si="119">(((I1219/60)/60)/24)+DATE(1970,1,1)</f>
        <v>42565.809490740736</v>
      </c>
      <c r="U12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219" t="str">
        <f>_xlfn.CONCAT(Table1[[#This Row],[state]],Table1[[#This Row],[Goal Range]])</f>
        <v>successful29999</v>
      </c>
    </row>
    <row r="1220" spans="1:22" ht="43.2" hidden="1">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1">
        <f t="shared" si="118"/>
        <v>42278.662037037036</v>
      </c>
      <c r="T1220" s="11">
        <f t="shared" si="119"/>
        <v>42309.125</v>
      </c>
      <c r="U12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20" t="str">
        <f>_xlfn.CONCAT(Table1[[#This Row],[state]],Table1[[#This Row],[Goal Range]])</f>
        <v>successful9999</v>
      </c>
    </row>
    <row r="1221" spans="1:22" ht="28.8" hidden="1">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1">
        <f t="shared" si="118"/>
        <v>42633.461956018517</v>
      </c>
      <c r="T1221" s="11">
        <f t="shared" si="119"/>
        <v>42663.461956018517</v>
      </c>
      <c r="U12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221" t="str">
        <f>_xlfn.CONCAT(Table1[[#This Row],[state]],Table1[[#This Row],[Goal Range]])</f>
        <v>successful19999</v>
      </c>
    </row>
    <row r="1222" spans="1:22" ht="43.2" hidden="1">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1">
        <f t="shared" si="118"/>
        <v>42211.628611111111</v>
      </c>
      <c r="T1222" s="11">
        <f t="shared" si="119"/>
        <v>42241.628611111111</v>
      </c>
      <c r="U12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222" t="str">
        <f>_xlfn.CONCAT(Table1[[#This Row],[state]],Table1[[#This Row],[Goal Range]])</f>
        <v>successful19999</v>
      </c>
    </row>
    <row r="1223" spans="1:22" ht="43.2" hidden="1">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1">
        <f t="shared" si="118"/>
        <v>42680.47555555556</v>
      </c>
      <c r="T1223" s="11">
        <f t="shared" si="119"/>
        <v>42708</v>
      </c>
      <c r="U12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23" t="str">
        <f>_xlfn.CONCAT(Table1[[#This Row],[state]],Table1[[#This Row],[Goal Range]])</f>
        <v>successful4999</v>
      </c>
    </row>
    <row r="1224" spans="1:22" ht="28.8" hidden="1">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1">
        <f t="shared" si="118"/>
        <v>42430.720451388886</v>
      </c>
      <c r="T1224" s="11">
        <f t="shared" si="119"/>
        <v>42461.166666666672</v>
      </c>
      <c r="U12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24" t="str">
        <f>_xlfn.CONCAT(Table1[[#This Row],[state]],Table1[[#This Row],[Goal Range]])</f>
        <v>successful4999</v>
      </c>
    </row>
    <row r="1225" spans="1:22" ht="43.2" hidden="1">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1">
        <f t="shared" si="118"/>
        <v>42654.177187499998</v>
      </c>
      <c r="T1225" s="11">
        <f t="shared" si="119"/>
        <v>42684.218854166669</v>
      </c>
      <c r="U12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225" t="str">
        <f>_xlfn.CONCAT(Table1[[#This Row],[state]],Table1[[#This Row],[Goal Range]])</f>
        <v>successful19999</v>
      </c>
    </row>
    <row r="1226" spans="1:22" ht="28.8" hidden="1">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1">
        <f t="shared" si="118"/>
        <v>41736.549791666665</v>
      </c>
      <c r="T1226" s="11">
        <f t="shared" si="119"/>
        <v>41796.549791666665</v>
      </c>
      <c r="U12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226" t="str">
        <f>_xlfn.CONCAT(Table1[[#This Row],[state]],Table1[[#This Row],[Goal Range]])</f>
        <v>canceled19999</v>
      </c>
    </row>
    <row r="1227" spans="1:22" ht="43.2" hidden="1">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1">
        <f t="shared" si="118"/>
        <v>41509.905995370369</v>
      </c>
      <c r="T1227" s="11">
        <f t="shared" si="119"/>
        <v>41569.905995370369</v>
      </c>
      <c r="U12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27" t="str">
        <f>_xlfn.CONCAT(Table1[[#This Row],[state]],Table1[[#This Row],[Goal Range]])</f>
        <v>canceled4999</v>
      </c>
    </row>
    <row r="1228" spans="1:22" ht="43.2" hidden="1">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1">
        <f t="shared" si="118"/>
        <v>41715.874780092592</v>
      </c>
      <c r="T1228" s="11">
        <f t="shared" si="119"/>
        <v>41750.041666666664</v>
      </c>
      <c r="U12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228" t="str">
        <f>_xlfn.CONCAT(Table1[[#This Row],[state]],Table1[[#This Row],[Goal Range]])</f>
        <v>canceled0</v>
      </c>
    </row>
    <row r="1229" spans="1:22" ht="43.2" hidden="1">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e">
        <f t="shared" si="115"/>
        <v>#DIV/0!</v>
      </c>
      <c r="Q1229" t="str">
        <f t="shared" si="116"/>
        <v>music</v>
      </c>
      <c r="R1229" t="str">
        <f t="shared" si="117"/>
        <v>world music</v>
      </c>
      <c r="S1229" s="11">
        <f t="shared" si="118"/>
        <v>41827.919166666667</v>
      </c>
      <c r="T1229" s="11">
        <f t="shared" si="119"/>
        <v>41858.291666666664</v>
      </c>
      <c r="U12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29" t="str">
        <f>_xlfn.CONCAT(Table1[[#This Row],[state]],Table1[[#This Row],[Goal Range]])</f>
        <v>canceled4999</v>
      </c>
    </row>
    <row r="1230" spans="1:22" ht="43.2" hidden="1">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1">
        <f t="shared" si="118"/>
        <v>40754.729259259257</v>
      </c>
      <c r="T1230" s="11">
        <f t="shared" si="119"/>
        <v>40814.729259259257</v>
      </c>
      <c r="U12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30" t="str">
        <f>_xlfn.CONCAT(Table1[[#This Row],[state]],Table1[[#This Row],[Goal Range]])</f>
        <v>canceled9999</v>
      </c>
    </row>
    <row r="1231" spans="1:22" ht="57.6" hidden="1">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1">
        <f t="shared" si="118"/>
        <v>40985.459803240738</v>
      </c>
      <c r="T1231" s="11">
        <f t="shared" si="119"/>
        <v>41015.666666666664</v>
      </c>
      <c r="U12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31" t="str">
        <f>_xlfn.CONCAT(Table1[[#This Row],[state]],Table1[[#This Row],[Goal Range]])</f>
        <v>canceled4999</v>
      </c>
    </row>
    <row r="1232" spans="1:22" ht="43.2" hidden="1">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e">
        <f t="shared" si="115"/>
        <v>#DIV/0!</v>
      </c>
      <c r="Q1232" t="str">
        <f t="shared" si="116"/>
        <v>music</v>
      </c>
      <c r="R1232" t="str">
        <f t="shared" si="117"/>
        <v>world music</v>
      </c>
      <c r="S1232" s="11">
        <f t="shared" si="118"/>
        <v>40568.972569444442</v>
      </c>
      <c r="T1232" s="11">
        <f t="shared" si="119"/>
        <v>40598.972569444442</v>
      </c>
      <c r="U12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232" t="str">
        <f>_xlfn.CONCAT(Table1[[#This Row],[state]],Table1[[#This Row],[Goal Range]])</f>
        <v>canceled50000</v>
      </c>
    </row>
    <row r="1233" spans="1:22" ht="43.2" hidden="1">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e">
        <f t="shared" si="115"/>
        <v>#DIV/0!</v>
      </c>
      <c r="Q1233" t="str">
        <f t="shared" si="116"/>
        <v>music</v>
      </c>
      <c r="R1233" t="str">
        <f t="shared" si="117"/>
        <v>world music</v>
      </c>
      <c r="S1233" s="11">
        <f t="shared" si="118"/>
        <v>42193.941759259258</v>
      </c>
      <c r="T1233" s="11">
        <f t="shared" si="119"/>
        <v>42244.041666666672</v>
      </c>
      <c r="U12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33" t="str">
        <f>_xlfn.CONCAT(Table1[[#This Row],[state]],Table1[[#This Row],[Goal Range]])</f>
        <v>canceled9999</v>
      </c>
    </row>
    <row r="1234" spans="1:22" ht="43.2" hidden="1">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1">
        <f t="shared" si="118"/>
        <v>41506.848032407412</v>
      </c>
      <c r="T1234" s="11">
        <f t="shared" si="119"/>
        <v>41553.848032407412</v>
      </c>
      <c r="U12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34" t="str">
        <f>_xlfn.CONCAT(Table1[[#This Row],[state]],Table1[[#This Row],[Goal Range]])</f>
        <v>canceled9999</v>
      </c>
    </row>
    <row r="1235" spans="1:22" ht="43.2" hidden="1">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1">
        <f t="shared" si="118"/>
        <v>40939.948773148149</v>
      </c>
      <c r="T1235" s="11">
        <f t="shared" si="119"/>
        <v>40960.948773148149</v>
      </c>
      <c r="U12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35" t="str">
        <f>_xlfn.CONCAT(Table1[[#This Row],[state]],Table1[[#This Row],[Goal Range]])</f>
        <v>canceled4999</v>
      </c>
    </row>
    <row r="1236" spans="1:22" ht="43.2" hidden="1">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e">
        <f t="shared" si="115"/>
        <v>#DIV/0!</v>
      </c>
      <c r="Q1236" t="str">
        <f t="shared" si="116"/>
        <v>music</v>
      </c>
      <c r="R1236" t="str">
        <f t="shared" si="117"/>
        <v>world music</v>
      </c>
      <c r="S1236" s="11">
        <f t="shared" si="118"/>
        <v>42007.788680555561</v>
      </c>
      <c r="T1236" s="11">
        <f t="shared" si="119"/>
        <v>42037.788680555561</v>
      </c>
      <c r="U12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236" t="str">
        <f>_xlfn.CONCAT(Table1[[#This Row],[state]],Table1[[#This Row],[Goal Range]])</f>
        <v>canceled0</v>
      </c>
    </row>
    <row r="1237" spans="1:22" ht="43.2" hidden="1">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1">
        <f t="shared" si="118"/>
        <v>41583.135405092595</v>
      </c>
      <c r="T1237" s="11">
        <f t="shared" si="119"/>
        <v>41623.135405092595</v>
      </c>
      <c r="U12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37" t="str">
        <f>_xlfn.CONCAT(Table1[[#This Row],[state]],Table1[[#This Row],[Goal Range]])</f>
        <v>canceled9999</v>
      </c>
    </row>
    <row r="1238" spans="1:22" hidden="1">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e">
        <f t="shared" si="115"/>
        <v>#DIV/0!</v>
      </c>
      <c r="Q1238" t="str">
        <f t="shared" si="116"/>
        <v>music</v>
      </c>
      <c r="R1238" t="str">
        <f t="shared" si="117"/>
        <v>world music</v>
      </c>
      <c r="S1238" s="11">
        <f t="shared" si="118"/>
        <v>41110.680138888885</v>
      </c>
      <c r="T1238" s="11">
        <f t="shared" si="119"/>
        <v>41118.666666666664</v>
      </c>
      <c r="U12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38" t="str">
        <f>_xlfn.CONCAT(Table1[[#This Row],[state]],Table1[[#This Row],[Goal Range]])</f>
        <v>canceled4999</v>
      </c>
    </row>
    <row r="1239" spans="1:22" ht="43.2" hidden="1">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e">
        <f t="shared" si="115"/>
        <v>#DIV/0!</v>
      </c>
      <c r="Q1239" t="str">
        <f t="shared" si="116"/>
        <v>music</v>
      </c>
      <c r="R1239" t="str">
        <f t="shared" si="117"/>
        <v>world music</v>
      </c>
      <c r="S1239" s="11">
        <f t="shared" si="118"/>
        <v>41125.283159722225</v>
      </c>
      <c r="T1239" s="11">
        <f t="shared" si="119"/>
        <v>41145.283159722225</v>
      </c>
      <c r="U12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239" t="str">
        <f>_xlfn.CONCAT(Table1[[#This Row],[state]],Table1[[#This Row],[Goal Range]])</f>
        <v>canceled29999</v>
      </c>
    </row>
    <row r="1240" spans="1:22" ht="57.6" hidden="1">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1">
        <f t="shared" si="118"/>
        <v>40731.61037037037</v>
      </c>
      <c r="T1240" s="11">
        <f t="shared" si="119"/>
        <v>40761.61037037037</v>
      </c>
      <c r="U12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40" t="str">
        <f>_xlfn.CONCAT(Table1[[#This Row],[state]],Table1[[#This Row],[Goal Range]])</f>
        <v>canceled4999</v>
      </c>
    </row>
    <row r="1241" spans="1:22" ht="28.8" hidden="1">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e">
        <f t="shared" si="115"/>
        <v>#DIV/0!</v>
      </c>
      <c r="Q1241" t="str">
        <f t="shared" si="116"/>
        <v>music</v>
      </c>
      <c r="R1241" t="str">
        <f t="shared" si="117"/>
        <v>world music</v>
      </c>
      <c r="S1241" s="11">
        <f t="shared" si="118"/>
        <v>40883.962581018517</v>
      </c>
      <c r="T1241" s="11">
        <f t="shared" si="119"/>
        <v>40913.962581018517</v>
      </c>
      <c r="U12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41" t="str">
        <f>_xlfn.CONCAT(Table1[[#This Row],[state]],Table1[[#This Row],[Goal Range]])</f>
        <v>canceled4999</v>
      </c>
    </row>
    <row r="1242" spans="1:22" ht="43.2" hidden="1">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1">
        <f t="shared" si="118"/>
        <v>41409.040011574078</v>
      </c>
      <c r="T1242" s="11">
        <f t="shared" si="119"/>
        <v>41467.910416666666</v>
      </c>
      <c r="U12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42" t="str">
        <f>_xlfn.CONCAT(Table1[[#This Row],[state]],Table1[[#This Row],[Goal Range]])</f>
        <v>canceled9999</v>
      </c>
    </row>
    <row r="1243" spans="1:22" ht="57.6" hidden="1">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1">
        <f t="shared" si="118"/>
        <v>41923.837731481479</v>
      </c>
      <c r="T1243" s="11">
        <f t="shared" si="119"/>
        <v>41946.249305555553</v>
      </c>
      <c r="U12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43" t="str">
        <f>_xlfn.CONCAT(Table1[[#This Row],[state]],Table1[[#This Row],[Goal Range]])</f>
        <v>canceled9999</v>
      </c>
    </row>
    <row r="1244" spans="1:22" ht="43.2" hidden="1">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1">
        <f t="shared" si="118"/>
        <v>40782.165532407409</v>
      </c>
      <c r="T1244" s="11">
        <f t="shared" si="119"/>
        <v>40797.554166666669</v>
      </c>
      <c r="U12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244" t="str">
        <f>_xlfn.CONCAT(Table1[[#This Row],[state]],Table1[[#This Row],[Goal Range]])</f>
        <v>canceled1000</v>
      </c>
    </row>
    <row r="1245" spans="1:22" ht="43.2" hidden="1">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1">
        <f t="shared" si="118"/>
        <v>40671.879293981481</v>
      </c>
      <c r="T1245" s="11">
        <f t="shared" si="119"/>
        <v>40732.875</v>
      </c>
      <c r="U12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245" t="str">
        <f>_xlfn.CONCAT(Table1[[#This Row],[state]],Table1[[#This Row],[Goal Range]])</f>
        <v>canceled14999</v>
      </c>
    </row>
    <row r="1246" spans="1:22" ht="43.2" hidden="1">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1">
        <f t="shared" si="118"/>
        <v>41355.825497685182</v>
      </c>
      <c r="T1246" s="11">
        <f t="shared" si="119"/>
        <v>41386.875</v>
      </c>
      <c r="U12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46" t="str">
        <f>_xlfn.CONCAT(Table1[[#This Row],[state]],Table1[[#This Row],[Goal Range]])</f>
        <v>successful4999</v>
      </c>
    </row>
    <row r="1247" spans="1:22" ht="43.2" hidden="1">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1">
        <f t="shared" si="118"/>
        <v>41774.599930555552</v>
      </c>
      <c r="T1247" s="11">
        <f t="shared" si="119"/>
        <v>41804.599930555552</v>
      </c>
      <c r="U12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47" t="str">
        <f>_xlfn.CONCAT(Table1[[#This Row],[state]],Table1[[#This Row],[Goal Range]])</f>
        <v>successful4999</v>
      </c>
    </row>
    <row r="1248" spans="1:22" ht="43.2" hidden="1">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1">
        <f t="shared" si="118"/>
        <v>40838.043391203704</v>
      </c>
      <c r="T1248" s="11">
        <f t="shared" si="119"/>
        <v>40883.085057870368</v>
      </c>
      <c r="U12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48" t="str">
        <f>_xlfn.CONCAT(Table1[[#This Row],[state]],Table1[[#This Row],[Goal Range]])</f>
        <v>successful4999</v>
      </c>
    </row>
    <row r="1249" spans="1:22" ht="28.8" hidden="1">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1">
        <f t="shared" si="118"/>
        <v>41370.292303240742</v>
      </c>
      <c r="T1249" s="11">
        <f t="shared" si="119"/>
        <v>41400.292303240742</v>
      </c>
      <c r="U12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49" t="str">
        <f>_xlfn.CONCAT(Table1[[#This Row],[state]],Table1[[#This Row],[Goal Range]])</f>
        <v>successful4999</v>
      </c>
    </row>
    <row r="1250" spans="1:22" ht="43.2" hidden="1">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1">
        <f t="shared" si="118"/>
        <v>41767.656863425924</v>
      </c>
      <c r="T1250" s="11">
        <f t="shared" si="119"/>
        <v>41803.290972222225</v>
      </c>
      <c r="U12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50" t="str">
        <f>_xlfn.CONCAT(Table1[[#This Row],[state]],Table1[[#This Row],[Goal Range]])</f>
        <v>successful4999</v>
      </c>
    </row>
    <row r="1251" spans="1:22" ht="43.2" hidden="1">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1">
        <f t="shared" si="118"/>
        <v>41067.74086805556</v>
      </c>
      <c r="T1251" s="11">
        <f t="shared" si="119"/>
        <v>41097.74086805556</v>
      </c>
      <c r="U12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51" t="str">
        <f>_xlfn.CONCAT(Table1[[#This Row],[state]],Table1[[#This Row],[Goal Range]])</f>
        <v>successful9999</v>
      </c>
    </row>
    <row r="1252" spans="1:22" ht="57.6" hidden="1">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1">
        <f t="shared" si="118"/>
        <v>41843.64271990741</v>
      </c>
      <c r="T1252" s="11">
        <f t="shared" si="119"/>
        <v>41888.64271990741</v>
      </c>
      <c r="U12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252" t="str">
        <f>_xlfn.CONCAT(Table1[[#This Row],[state]],Table1[[#This Row],[Goal Range]])</f>
        <v>successful34999</v>
      </c>
    </row>
    <row r="1253" spans="1:22" ht="28.8" hidden="1">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1">
        <f t="shared" si="118"/>
        <v>40751.814432870371</v>
      </c>
      <c r="T1253" s="11">
        <f t="shared" si="119"/>
        <v>40811.814432870371</v>
      </c>
      <c r="U12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53" t="str">
        <f>_xlfn.CONCAT(Table1[[#This Row],[state]],Table1[[#This Row],[Goal Range]])</f>
        <v>successful9999</v>
      </c>
    </row>
    <row r="1254" spans="1:22" ht="43.2" hidden="1">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1">
        <f t="shared" si="118"/>
        <v>41543.988067129627</v>
      </c>
      <c r="T1254" s="11">
        <f t="shared" si="119"/>
        <v>41571.988067129627</v>
      </c>
      <c r="U12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54" t="str">
        <f>_xlfn.CONCAT(Table1[[#This Row],[state]],Table1[[#This Row],[Goal Range]])</f>
        <v>successful4999</v>
      </c>
    </row>
    <row r="1255" spans="1:22" ht="43.2" hidden="1">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1">
        <f t="shared" si="118"/>
        <v>41855.783645833333</v>
      </c>
      <c r="T1255" s="11">
        <f t="shared" si="119"/>
        <v>41885.783645833333</v>
      </c>
      <c r="U12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255" t="str">
        <f>_xlfn.CONCAT(Table1[[#This Row],[state]],Table1[[#This Row],[Goal Range]])</f>
        <v>successful1000</v>
      </c>
    </row>
    <row r="1256" spans="1:22" ht="43.2" hidden="1">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1">
        <f t="shared" si="118"/>
        <v>40487.621365740742</v>
      </c>
      <c r="T1256" s="11">
        <f t="shared" si="119"/>
        <v>40544.207638888889</v>
      </c>
      <c r="U12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56" t="str">
        <f>_xlfn.CONCAT(Table1[[#This Row],[state]],Table1[[#This Row],[Goal Range]])</f>
        <v>successful9999</v>
      </c>
    </row>
    <row r="1257" spans="1:22" ht="43.2" hidden="1">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1">
        <f t="shared" si="118"/>
        <v>41579.845509259263</v>
      </c>
      <c r="T1257" s="11">
        <f t="shared" si="119"/>
        <v>41609.887175925927</v>
      </c>
      <c r="U12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57" t="str">
        <f>_xlfn.CONCAT(Table1[[#This Row],[state]],Table1[[#This Row],[Goal Range]])</f>
        <v>successful4999</v>
      </c>
    </row>
    <row r="1258" spans="1:22" ht="43.2" hidden="1">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1">
        <f t="shared" si="118"/>
        <v>40921.919340277782</v>
      </c>
      <c r="T1258" s="11">
        <f t="shared" si="119"/>
        <v>40951.919340277782</v>
      </c>
      <c r="U12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258" t="str">
        <f>_xlfn.CONCAT(Table1[[#This Row],[state]],Table1[[#This Row],[Goal Range]])</f>
        <v>successful34999</v>
      </c>
    </row>
    <row r="1259" spans="1:22" ht="43.2" hidden="1">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1">
        <f t="shared" si="118"/>
        <v>40587.085532407407</v>
      </c>
      <c r="T1259" s="11">
        <f t="shared" si="119"/>
        <v>40636.043865740743</v>
      </c>
      <c r="U12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59" t="str">
        <f>_xlfn.CONCAT(Table1[[#This Row],[state]],Table1[[#This Row],[Goal Range]])</f>
        <v>successful9999</v>
      </c>
    </row>
    <row r="1260" spans="1:22" ht="43.2" hidden="1">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1">
        <f t="shared" si="118"/>
        <v>41487.611250000002</v>
      </c>
      <c r="T1260" s="11">
        <f t="shared" si="119"/>
        <v>41517.611250000002</v>
      </c>
      <c r="U12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260" t="str">
        <f>_xlfn.CONCAT(Table1[[#This Row],[state]],Table1[[#This Row],[Goal Range]])</f>
        <v>successful14999</v>
      </c>
    </row>
    <row r="1261" spans="1:22" ht="43.2" hidden="1">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1">
        <f t="shared" si="118"/>
        <v>41766.970648148148</v>
      </c>
      <c r="T1261" s="11">
        <f t="shared" si="119"/>
        <v>41799.165972222225</v>
      </c>
      <c r="U12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61" t="str">
        <f>_xlfn.CONCAT(Table1[[#This Row],[state]],Table1[[#This Row],[Goal Range]])</f>
        <v>successful4999</v>
      </c>
    </row>
    <row r="1262" spans="1:22" ht="43.2" hidden="1">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1">
        <f t="shared" si="118"/>
        <v>41666.842824074076</v>
      </c>
      <c r="T1262" s="11">
        <f t="shared" si="119"/>
        <v>41696.842824074076</v>
      </c>
      <c r="U12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62" t="str">
        <f>_xlfn.CONCAT(Table1[[#This Row],[state]],Table1[[#This Row],[Goal Range]])</f>
        <v>successful4999</v>
      </c>
    </row>
    <row r="1263" spans="1:22" ht="43.2" hidden="1">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1">
        <f t="shared" si="118"/>
        <v>41638.342905092592</v>
      </c>
      <c r="T1263" s="11">
        <f t="shared" si="119"/>
        <v>41668.342905092592</v>
      </c>
      <c r="U12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63" t="str">
        <f>_xlfn.CONCAT(Table1[[#This Row],[state]],Table1[[#This Row],[Goal Range]])</f>
        <v>successful4999</v>
      </c>
    </row>
    <row r="1264" spans="1:22" ht="43.2" hidden="1">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1">
        <f t="shared" si="118"/>
        <v>41656.762638888889</v>
      </c>
      <c r="T1264" s="11">
        <f t="shared" si="119"/>
        <v>41686.762638888889</v>
      </c>
      <c r="U12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64" t="str">
        <f>_xlfn.CONCAT(Table1[[#This Row],[state]],Table1[[#This Row],[Goal Range]])</f>
        <v>successful9999</v>
      </c>
    </row>
    <row r="1265" spans="1:22" ht="28.8" hidden="1">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1">
        <f t="shared" si="118"/>
        <v>41692.084143518521</v>
      </c>
      <c r="T1265" s="11">
        <f t="shared" si="119"/>
        <v>41727.041666666664</v>
      </c>
      <c r="U12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65" t="str">
        <f>_xlfn.CONCAT(Table1[[#This Row],[state]],Table1[[#This Row],[Goal Range]])</f>
        <v>successful4999</v>
      </c>
    </row>
    <row r="1266" spans="1:22" ht="43.2" hidden="1">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1">
        <f t="shared" si="118"/>
        <v>41547.662997685184</v>
      </c>
      <c r="T1266" s="11">
        <f t="shared" si="119"/>
        <v>41576.662997685184</v>
      </c>
      <c r="U12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266" t="str">
        <f>_xlfn.CONCAT(Table1[[#This Row],[state]],Table1[[#This Row],[Goal Range]])</f>
        <v>successful1000</v>
      </c>
    </row>
    <row r="1267" spans="1:22" ht="57.6" hidden="1">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1">
        <f t="shared" si="118"/>
        <v>40465.655266203699</v>
      </c>
      <c r="T1267" s="11">
        <f t="shared" si="119"/>
        <v>40512.655266203699</v>
      </c>
      <c r="U12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67" t="str">
        <f>_xlfn.CONCAT(Table1[[#This Row],[state]],Table1[[#This Row],[Goal Range]])</f>
        <v>successful4999</v>
      </c>
    </row>
    <row r="1268" spans="1:22" ht="28.8" hidden="1">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1">
        <f t="shared" si="118"/>
        <v>41620.87667824074</v>
      </c>
      <c r="T1268" s="11">
        <f t="shared" si="119"/>
        <v>41650.87667824074</v>
      </c>
      <c r="U12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68" t="str">
        <f>_xlfn.CONCAT(Table1[[#This Row],[state]],Table1[[#This Row],[Goal Range]])</f>
        <v>successful9999</v>
      </c>
    </row>
    <row r="1269" spans="1:22" ht="43.2" hidden="1">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1">
        <f t="shared" si="118"/>
        <v>41449.585162037038</v>
      </c>
      <c r="T1269" s="11">
        <f t="shared" si="119"/>
        <v>41479.585162037038</v>
      </c>
      <c r="U12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269" t="str">
        <f>_xlfn.CONCAT(Table1[[#This Row],[state]],Table1[[#This Row],[Goal Range]])</f>
        <v>successful24999</v>
      </c>
    </row>
    <row r="1270" spans="1:22" ht="28.8" hidden="1">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1">
        <f t="shared" si="118"/>
        <v>41507.845451388886</v>
      </c>
      <c r="T1270" s="11">
        <f t="shared" si="119"/>
        <v>41537.845451388886</v>
      </c>
      <c r="U12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270" t="str">
        <f>_xlfn.CONCAT(Table1[[#This Row],[state]],Table1[[#This Row],[Goal Range]])</f>
        <v>successful14999</v>
      </c>
    </row>
    <row r="1271" spans="1:22" ht="43.2" hidden="1">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1">
        <f t="shared" si="118"/>
        <v>42445.823055555549</v>
      </c>
      <c r="T1271" s="11">
        <f t="shared" si="119"/>
        <v>42476</v>
      </c>
      <c r="U12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271" t="str">
        <f>_xlfn.CONCAT(Table1[[#This Row],[state]],Table1[[#This Row],[Goal Range]])</f>
        <v>successful19999</v>
      </c>
    </row>
    <row r="1272" spans="1:22" ht="28.8" hidden="1">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1">
        <f t="shared" si="118"/>
        <v>40933.856967592597</v>
      </c>
      <c r="T1272" s="11">
        <f t="shared" si="119"/>
        <v>40993.815300925926</v>
      </c>
      <c r="U12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272" t="str">
        <f>_xlfn.CONCAT(Table1[[#This Row],[state]],Table1[[#This Row],[Goal Range]])</f>
        <v>successful14999</v>
      </c>
    </row>
    <row r="1273" spans="1:22" ht="43.2" hidden="1">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1">
        <f t="shared" si="118"/>
        <v>41561.683553240742</v>
      </c>
      <c r="T1273" s="11">
        <f t="shared" si="119"/>
        <v>41591.725219907406</v>
      </c>
      <c r="U12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73" t="str">
        <f>_xlfn.CONCAT(Table1[[#This Row],[state]],Table1[[#This Row],[Goal Range]])</f>
        <v>successful9999</v>
      </c>
    </row>
    <row r="1274" spans="1:22" ht="57.6" hidden="1">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1">
        <f t="shared" si="118"/>
        <v>40274.745127314818</v>
      </c>
      <c r="T1274" s="11">
        <f t="shared" si="119"/>
        <v>40344.166666666664</v>
      </c>
      <c r="U12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74" t="str">
        <f>_xlfn.CONCAT(Table1[[#This Row],[state]],Table1[[#This Row],[Goal Range]])</f>
        <v>successful9999</v>
      </c>
    </row>
    <row r="1275" spans="1:22" ht="43.2" hidden="1">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1">
        <f t="shared" si="118"/>
        <v>41852.730219907404</v>
      </c>
      <c r="T1275" s="11">
        <f t="shared" si="119"/>
        <v>41882.730219907404</v>
      </c>
      <c r="U12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75" t="str">
        <f>_xlfn.CONCAT(Table1[[#This Row],[state]],Table1[[#This Row],[Goal Range]])</f>
        <v>successful4999</v>
      </c>
    </row>
    <row r="1276" spans="1:22" ht="43.2" hidden="1">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1">
        <f t="shared" si="118"/>
        <v>41116.690104166664</v>
      </c>
      <c r="T1276" s="11">
        <f t="shared" si="119"/>
        <v>41151.690104166664</v>
      </c>
      <c r="U12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276" t="str">
        <f>_xlfn.CONCAT(Table1[[#This Row],[state]],Table1[[#This Row],[Goal Range]])</f>
        <v>successful29999</v>
      </c>
    </row>
    <row r="1277" spans="1:22" ht="43.2" hidden="1">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1">
        <f t="shared" si="118"/>
        <v>41458.867905092593</v>
      </c>
      <c r="T1277" s="11">
        <f t="shared" si="119"/>
        <v>41493.867905092593</v>
      </c>
      <c r="U12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277" t="str">
        <f>_xlfn.CONCAT(Table1[[#This Row],[state]],Table1[[#This Row],[Goal Range]])</f>
        <v>successful19999</v>
      </c>
    </row>
    <row r="1278" spans="1:22" ht="28.8" hidden="1">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1">
        <f t="shared" si="118"/>
        <v>40007.704247685186</v>
      </c>
      <c r="T1278" s="11">
        <f t="shared" si="119"/>
        <v>40057.166666666664</v>
      </c>
      <c r="U12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78" t="str">
        <f>_xlfn.CONCAT(Table1[[#This Row],[state]],Table1[[#This Row],[Goal Range]])</f>
        <v>successful4999</v>
      </c>
    </row>
    <row r="1279" spans="1:22" ht="43.2" hidden="1">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1">
        <f t="shared" si="118"/>
        <v>41121.561886574076</v>
      </c>
      <c r="T1279" s="11">
        <f t="shared" si="119"/>
        <v>41156.561886574076</v>
      </c>
      <c r="U12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279" t="str">
        <f>_xlfn.CONCAT(Table1[[#This Row],[state]],Table1[[#This Row],[Goal Range]])</f>
        <v>successful19999</v>
      </c>
    </row>
    <row r="1280" spans="1:22" ht="43.2" hidden="1">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1">
        <f t="shared" si="118"/>
        <v>41786.555162037039</v>
      </c>
      <c r="T1280" s="11">
        <f t="shared" si="119"/>
        <v>41815.083333333336</v>
      </c>
      <c r="U12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80" t="str">
        <f>_xlfn.CONCAT(Table1[[#This Row],[state]],Table1[[#This Row],[Goal Range]])</f>
        <v>successful9999</v>
      </c>
    </row>
    <row r="1281" spans="1:22" ht="43.2" hidden="1">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1">
        <f t="shared" si="118"/>
        <v>41682.099189814813</v>
      </c>
      <c r="T1281" s="11">
        <f t="shared" si="119"/>
        <v>41722.057523148149</v>
      </c>
      <c r="U12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281" t="str">
        <f>_xlfn.CONCAT(Table1[[#This Row],[state]],Table1[[#This Row],[Goal Range]])</f>
        <v>successful14999</v>
      </c>
    </row>
    <row r="1282" spans="1:22" ht="43.2" hidden="1">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ref="O1282:O1345" si="120">E1282/D1282</f>
        <v>1.1091186666666666</v>
      </c>
      <c r="P1282" s="6">
        <f t="shared" si="115"/>
        <v>127.97523076923076</v>
      </c>
      <c r="Q1282" t="str">
        <f t="shared" si="116"/>
        <v>music</v>
      </c>
      <c r="R1282" t="str">
        <f t="shared" si="117"/>
        <v>rock</v>
      </c>
      <c r="S1282" s="11">
        <f t="shared" si="118"/>
        <v>40513.757569444446</v>
      </c>
      <c r="T1282" s="11">
        <f t="shared" si="119"/>
        <v>40603.757569444446</v>
      </c>
      <c r="U12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282" t="str">
        <f>_xlfn.CONCAT(Table1[[#This Row],[state]],Table1[[#This Row],[Goal Range]])</f>
        <v>successful19999</v>
      </c>
    </row>
    <row r="1283" spans="1:22" ht="43.2" hidden="1">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120"/>
        <v>1.1071428571428572</v>
      </c>
      <c r="P1283" s="6">
        <f t="shared" ref="P1283:P1346" si="121">E1283/L1283</f>
        <v>104.72972972972973</v>
      </c>
      <c r="Q1283" t="str">
        <f t="shared" ref="Q1283:Q1346" si="122">LEFT(N1283,FIND("/",N1283)-1)</f>
        <v>music</v>
      </c>
      <c r="R1283" t="str">
        <f t="shared" ref="R1283:R1346" si="123">RIGHT(N1283,LEN(N1283)-FIND("/",N1283))</f>
        <v>rock</v>
      </c>
      <c r="S1283" s="11">
        <f t="shared" ref="S1283:S1346" si="124">(((J1283/60)/60)/24)+DATE(1970,1,1)</f>
        <v>41463.743472222224</v>
      </c>
      <c r="T1283" s="11">
        <f t="shared" ref="T1283:T1346" si="125">(((I1283/60)/60)/24)+DATE(1970,1,1)</f>
        <v>41483.743472222224</v>
      </c>
      <c r="U12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283" t="str">
        <f>_xlfn.CONCAT(Table1[[#This Row],[state]],Table1[[#This Row],[Goal Range]])</f>
        <v>successful9999</v>
      </c>
    </row>
    <row r="1284" spans="1:22" ht="43.2" hidden="1">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1">
        <f t="shared" si="124"/>
        <v>41586.475173611114</v>
      </c>
      <c r="T1284" s="11">
        <f t="shared" si="125"/>
        <v>41617.207638888889</v>
      </c>
      <c r="U12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284" t="str">
        <f>_xlfn.CONCAT(Table1[[#This Row],[state]],Table1[[#This Row],[Goal Range]])</f>
        <v>successful19999</v>
      </c>
    </row>
    <row r="1285" spans="1:22" ht="43.2" hidden="1">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1">
        <f t="shared" si="124"/>
        <v>41320.717465277776</v>
      </c>
      <c r="T1285" s="11">
        <f t="shared" si="125"/>
        <v>41344.166666666664</v>
      </c>
      <c r="U12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85" t="str">
        <f>_xlfn.CONCAT(Table1[[#This Row],[state]],Table1[[#This Row],[Goal Range]])</f>
        <v>successful4999</v>
      </c>
    </row>
    <row r="1286" spans="1:22" ht="43.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1">
        <f t="shared" si="124"/>
        <v>42712.23474537037</v>
      </c>
      <c r="T1286" s="11">
        <f t="shared" si="125"/>
        <v>42735.707638888889</v>
      </c>
      <c r="U12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86" t="str">
        <f>_xlfn.CONCAT(Table1[[#This Row],[state]],Table1[[#This Row],[Goal Range]])</f>
        <v>successful4999</v>
      </c>
    </row>
    <row r="1287" spans="1:22" ht="43.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1">
        <f t="shared" si="124"/>
        <v>42160.583043981482</v>
      </c>
      <c r="T1287" s="11">
        <f t="shared" si="125"/>
        <v>42175.583043981482</v>
      </c>
      <c r="U12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87" t="str">
        <f>_xlfn.CONCAT(Table1[[#This Row],[state]],Table1[[#This Row],[Goal Range]])</f>
        <v>successful4999</v>
      </c>
    </row>
    <row r="1288" spans="1:22" ht="43.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1">
        <f t="shared" si="124"/>
        <v>42039.384571759263</v>
      </c>
      <c r="T1288" s="11">
        <f t="shared" si="125"/>
        <v>42052.583333333328</v>
      </c>
      <c r="U12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88" t="str">
        <f>_xlfn.CONCAT(Table1[[#This Row],[state]],Table1[[#This Row],[Goal Range]])</f>
        <v>successful4999</v>
      </c>
    </row>
    <row r="1289" spans="1:22" ht="7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1">
        <f t="shared" si="124"/>
        <v>42107.621018518519</v>
      </c>
      <c r="T1289" s="11">
        <f t="shared" si="125"/>
        <v>42167.621018518519</v>
      </c>
      <c r="U12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289" t="str">
        <f>_xlfn.CONCAT(Table1[[#This Row],[state]],Table1[[#This Row],[Goal Range]])</f>
        <v>successful1000</v>
      </c>
    </row>
    <row r="1290" spans="1:22" ht="43.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1">
        <f t="shared" si="124"/>
        <v>42561.154664351852</v>
      </c>
      <c r="T1290" s="11">
        <f t="shared" si="125"/>
        <v>42592.166666666672</v>
      </c>
      <c r="U12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90" t="str">
        <f>_xlfn.CONCAT(Table1[[#This Row],[state]],Table1[[#This Row],[Goal Range]])</f>
        <v>successful4999</v>
      </c>
    </row>
    <row r="1291" spans="1:22" ht="43.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1">
        <f t="shared" si="124"/>
        <v>42709.134780092587</v>
      </c>
      <c r="T1291" s="11">
        <f t="shared" si="125"/>
        <v>42739.134780092587</v>
      </c>
      <c r="U12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91" t="str">
        <f>_xlfn.CONCAT(Table1[[#This Row],[state]],Table1[[#This Row],[Goal Range]])</f>
        <v>successful4999</v>
      </c>
    </row>
    <row r="1292" spans="1:22" ht="28.8">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1">
        <f t="shared" si="124"/>
        <v>42086.614942129629</v>
      </c>
      <c r="T1292" s="11">
        <f t="shared" si="125"/>
        <v>42117.290972222225</v>
      </c>
      <c r="U12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92" t="str">
        <f>_xlfn.CONCAT(Table1[[#This Row],[state]],Table1[[#This Row],[Goal Range]])</f>
        <v>successful4999</v>
      </c>
    </row>
    <row r="1293" spans="1:22" ht="43.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1">
        <f t="shared" si="124"/>
        <v>42064.652673611112</v>
      </c>
      <c r="T1293" s="11">
        <f t="shared" si="125"/>
        <v>42101.291666666672</v>
      </c>
      <c r="U12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93" t="str">
        <f>_xlfn.CONCAT(Table1[[#This Row],[state]],Table1[[#This Row],[Goal Range]])</f>
        <v>successful4999</v>
      </c>
    </row>
    <row r="1294" spans="1:22" ht="57.6">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1">
        <f t="shared" si="124"/>
        <v>42256.764212962968</v>
      </c>
      <c r="T1294" s="11">
        <f t="shared" si="125"/>
        <v>42283.957638888889</v>
      </c>
      <c r="U12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94" t="str">
        <f>_xlfn.CONCAT(Table1[[#This Row],[state]],Table1[[#This Row],[Goal Range]])</f>
        <v>successful4999</v>
      </c>
    </row>
    <row r="1295" spans="1:22" ht="57.6">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1">
        <f t="shared" si="124"/>
        <v>42292.701053240744</v>
      </c>
      <c r="T1295" s="11">
        <f t="shared" si="125"/>
        <v>42322.742719907401</v>
      </c>
      <c r="U12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295" t="str">
        <f>_xlfn.CONCAT(Table1[[#This Row],[state]],Table1[[#This Row],[Goal Range]])</f>
        <v>successful19999</v>
      </c>
    </row>
    <row r="1296" spans="1:22" ht="43.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1">
        <f t="shared" si="124"/>
        <v>42278.453668981485</v>
      </c>
      <c r="T1296" s="11">
        <f t="shared" si="125"/>
        <v>42296.458333333328</v>
      </c>
      <c r="U12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296" t="str">
        <f>_xlfn.CONCAT(Table1[[#This Row],[state]],Table1[[#This Row],[Goal Range]])</f>
        <v>successful1000</v>
      </c>
    </row>
    <row r="1297" spans="1:22" ht="43.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1">
        <f t="shared" si="124"/>
        <v>42184.572881944448</v>
      </c>
      <c r="T1297" s="11">
        <f t="shared" si="125"/>
        <v>42214.708333333328</v>
      </c>
      <c r="U12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297" t="str">
        <f>_xlfn.CONCAT(Table1[[#This Row],[state]],Table1[[#This Row],[Goal Range]])</f>
        <v>successful4999</v>
      </c>
    </row>
    <row r="1298" spans="1:22" ht="57.6">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1">
        <f t="shared" si="124"/>
        <v>42423.050613425927</v>
      </c>
      <c r="T1298" s="11">
        <f t="shared" si="125"/>
        <v>42443.008946759262</v>
      </c>
      <c r="U12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298" t="str">
        <f>_xlfn.CONCAT(Table1[[#This Row],[state]],Table1[[#This Row],[Goal Range]])</f>
        <v>successful1000</v>
      </c>
    </row>
    <row r="1299" spans="1:22" ht="43.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1">
        <f t="shared" si="124"/>
        <v>42461.747199074074</v>
      </c>
      <c r="T1299" s="11">
        <f t="shared" si="125"/>
        <v>42491.747199074074</v>
      </c>
      <c r="U12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299" t="str">
        <f>_xlfn.CONCAT(Table1[[#This Row],[state]],Table1[[#This Row],[Goal Range]])</f>
        <v>successful24999</v>
      </c>
    </row>
    <row r="1300" spans="1:22" ht="43.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1">
        <f t="shared" si="124"/>
        <v>42458.680925925932</v>
      </c>
      <c r="T1300" s="11">
        <f t="shared" si="125"/>
        <v>42488.680925925932</v>
      </c>
      <c r="U13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00" t="str">
        <f>_xlfn.CONCAT(Table1[[#This Row],[state]],Table1[[#This Row],[Goal Range]])</f>
        <v>successful4999</v>
      </c>
    </row>
    <row r="1301" spans="1:22" ht="43.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1">
        <f t="shared" si="124"/>
        <v>42169.814340277779</v>
      </c>
      <c r="T1301" s="11">
        <f t="shared" si="125"/>
        <v>42199.814340277779</v>
      </c>
      <c r="U13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01" t="str">
        <f>_xlfn.CONCAT(Table1[[#This Row],[state]],Table1[[#This Row],[Goal Range]])</f>
        <v>successful4999</v>
      </c>
    </row>
    <row r="1302" spans="1:22" ht="43.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1">
        <f t="shared" si="124"/>
        <v>42483.675208333334</v>
      </c>
      <c r="T1302" s="11">
        <f t="shared" si="125"/>
        <v>42522.789583333331</v>
      </c>
      <c r="U13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02" t="str">
        <f>_xlfn.CONCAT(Table1[[#This Row],[state]],Table1[[#This Row],[Goal Range]])</f>
        <v>successful4999</v>
      </c>
    </row>
    <row r="1303" spans="1:22" ht="43.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1">
        <f t="shared" si="124"/>
        <v>42195.749745370369</v>
      </c>
      <c r="T1303" s="11">
        <f t="shared" si="125"/>
        <v>42206.125</v>
      </c>
      <c r="U13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03" t="str">
        <f>_xlfn.CONCAT(Table1[[#This Row],[state]],Table1[[#This Row],[Goal Range]])</f>
        <v>successful4999</v>
      </c>
    </row>
    <row r="1304" spans="1:22" ht="43.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1">
        <f t="shared" si="124"/>
        <v>42675.057997685188</v>
      </c>
      <c r="T1304" s="11">
        <f t="shared" si="125"/>
        <v>42705.099664351852</v>
      </c>
      <c r="U13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04" t="str">
        <f>_xlfn.CONCAT(Table1[[#This Row],[state]],Table1[[#This Row],[Goal Range]])</f>
        <v>successful4999</v>
      </c>
    </row>
    <row r="1305" spans="1:22" ht="28.8">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1">
        <f t="shared" si="124"/>
        <v>42566.441203703704</v>
      </c>
      <c r="T1305" s="11">
        <f t="shared" si="125"/>
        <v>42582.458333333328</v>
      </c>
      <c r="U13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05" t="str">
        <f>_xlfn.CONCAT(Table1[[#This Row],[state]],Table1[[#This Row],[Goal Range]])</f>
        <v>successful4999</v>
      </c>
    </row>
    <row r="1306" spans="1:22" ht="43.2" hidden="1">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1">
        <f t="shared" si="124"/>
        <v>42747.194502314815</v>
      </c>
      <c r="T1306" s="11">
        <f t="shared" si="125"/>
        <v>42807.152835648143</v>
      </c>
      <c r="U13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1306" t="str">
        <f>_xlfn.CONCAT(Table1[[#This Row],[state]],Table1[[#This Row],[Goal Range]])</f>
        <v>canceled44999</v>
      </c>
    </row>
    <row r="1307" spans="1:22" ht="43.2" hidden="1">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1">
        <f t="shared" si="124"/>
        <v>42543.665601851855</v>
      </c>
      <c r="T1307" s="11">
        <f t="shared" si="125"/>
        <v>42572.729166666672</v>
      </c>
      <c r="U13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307" t="str">
        <f>_xlfn.CONCAT(Table1[[#This Row],[state]],Table1[[#This Row],[Goal Range]])</f>
        <v>canceled34999</v>
      </c>
    </row>
    <row r="1308" spans="1:22" ht="57.6" hidden="1">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1">
        <f t="shared" si="124"/>
        <v>41947.457569444443</v>
      </c>
      <c r="T1308" s="11">
        <f t="shared" si="125"/>
        <v>41977.457569444443</v>
      </c>
      <c r="U13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308" t="str">
        <f>_xlfn.CONCAT(Table1[[#This Row],[state]],Table1[[#This Row],[Goal Range]])</f>
        <v>canceled50000</v>
      </c>
    </row>
    <row r="1309" spans="1:22" ht="28.8" hidden="1">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1">
        <f t="shared" si="124"/>
        <v>42387.503229166665</v>
      </c>
      <c r="T1309" s="11">
        <f t="shared" si="125"/>
        <v>42417.503229166665</v>
      </c>
      <c r="U13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309" t="str">
        <f>_xlfn.CONCAT(Table1[[#This Row],[state]],Table1[[#This Row],[Goal Range]])</f>
        <v>canceled0</v>
      </c>
    </row>
    <row r="1310" spans="1:22" ht="28.8" hidden="1">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1">
        <f t="shared" si="124"/>
        <v>42611.613564814819</v>
      </c>
      <c r="T1310" s="11">
        <f t="shared" si="125"/>
        <v>42651.613564814819</v>
      </c>
      <c r="U13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310" t="str">
        <f>_xlfn.CONCAT(Table1[[#This Row],[state]],Table1[[#This Row],[Goal Range]])</f>
        <v>canceled14999</v>
      </c>
    </row>
    <row r="1311" spans="1:22" ht="43.2" hidden="1">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1">
        <f t="shared" si="124"/>
        <v>42257.882731481484</v>
      </c>
      <c r="T1311" s="11">
        <f t="shared" si="125"/>
        <v>42292.882731481484</v>
      </c>
      <c r="U13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311" t="str">
        <f>_xlfn.CONCAT(Table1[[#This Row],[state]],Table1[[#This Row],[Goal Range]])</f>
        <v>canceled14999</v>
      </c>
    </row>
    <row r="1312" spans="1:22" ht="43.2" hidden="1">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1">
        <f t="shared" si="124"/>
        <v>42556.667245370365</v>
      </c>
      <c r="T1312" s="11">
        <f t="shared" si="125"/>
        <v>42601.667245370365</v>
      </c>
      <c r="U13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312" t="str">
        <f>_xlfn.CONCAT(Table1[[#This Row],[state]],Table1[[#This Row],[Goal Range]])</f>
        <v>canceled24999</v>
      </c>
    </row>
    <row r="1313" spans="1:22" ht="57.6" hidden="1">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1">
        <f t="shared" si="124"/>
        <v>42669.802303240736</v>
      </c>
      <c r="T1313" s="11">
        <f t="shared" si="125"/>
        <v>42704.843969907408</v>
      </c>
      <c r="U13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313" t="str">
        <f>_xlfn.CONCAT(Table1[[#This Row],[state]],Table1[[#This Row],[Goal Range]])</f>
        <v>canceled50000</v>
      </c>
    </row>
    <row r="1314" spans="1:22" ht="43.2" hidden="1">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1">
        <f t="shared" si="124"/>
        <v>42082.702800925923</v>
      </c>
      <c r="T1314" s="11">
        <f t="shared" si="125"/>
        <v>42112.702800925923</v>
      </c>
      <c r="U13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14" t="str">
        <f>_xlfn.CONCAT(Table1[[#This Row],[state]],Table1[[#This Row],[Goal Range]])</f>
        <v>canceled4999</v>
      </c>
    </row>
    <row r="1315" spans="1:22" ht="43.2" hidden="1">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1">
        <f t="shared" si="124"/>
        <v>42402.709652777776</v>
      </c>
      <c r="T1315" s="11">
        <f t="shared" si="125"/>
        <v>42432.709652777776</v>
      </c>
      <c r="U13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1315" t="str">
        <f>_xlfn.CONCAT(Table1[[#This Row],[state]],Table1[[#This Row],[Goal Range]])</f>
        <v>canceled44999</v>
      </c>
    </row>
    <row r="1316" spans="1:22" ht="43.2" hidden="1">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1">
        <f t="shared" si="124"/>
        <v>42604.669675925921</v>
      </c>
      <c r="T1316" s="11">
        <f t="shared" si="125"/>
        <v>42664.669675925921</v>
      </c>
      <c r="U13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316" t="str">
        <f>_xlfn.CONCAT(Table1[[#This Row],[state]],Table1[[#This Row],[Goal Range]])</f>
        <v>canceled50000</v>
      </c>
    </row>
    <row r="1317" spans="1:22" ht="28.8" hidden="1">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1">
        <f t="shared" si="124"/>
        <v>42278.498240740737</v>
      </c>
      <c r="T1317" s="11">
        <f t="shared" si="125"/>
        <v>42314.041666666672</v>
      </c>
      <c r="U13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317" t="str">
        <f>_xlfn.CONCAT(Table1[[#This Row],[state]],Table1[[#This Row],[Goal Range]])</f>
        <v>canceled50000</v>
      </c>
    </row>
    <row r="1318" spans="1:22" ht="43.2" hidden="1">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1">
        <f t="shared" si="124"/>
        <v>42393.961909722217</v>
      </c>
      <c r="T1318" s="11">
        <f t="shared" si="125"/>
        <v>42428.961909722217</v>
      </c>
      <c r="U13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318" t="str">
        <f>_xlfn.CONCAT(Table1[[#This Row],[state]],Table1[[#This Row],[Goal Range]])</f>
        <v>canceled50000</v>
      </c>
    </row>
    <row r="1319" spans="1:22" ht="57.6" hidden="1">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1">
        <f t="shared" si="124"/>
        <v>42520.235486111109</v>
      </c>
      <c r="T1319" s="11">
        <f t="shared" si="125"/>
        <v>42572.583333333328</v>
      </c>
      <c r="U13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319" t="str">
        <f>_xlfn.CONCAT(Table1[[#This Row],[state]],Table1[[#This Row],[Goal Range]])</f>
        <v>canceled50000</v>
      </c>
    </row>
    <row r="1320" spans="1:22" ht="43.2" hidden="1">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1">
        <f t="shared" si="124"/>
        <v>41985.043657407412</v>
      </c>
      <c r="T1320" s="11">
        <f t="shared" si="125"/>
        <v>42015.043657407412</v>
      </c>
      <c r="U13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1320" t="str">
        <f>_xlfn.CONCAT(Table1[[#This Row],[state]],Table1[[#This Row],[Goal Range]])</f>
        <v>canceled44999</v>
      </c>
    </row>
    <row r="1321" spans="1:22" ht="43.2" hidden="1">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1">
        <f t="shared" si="124"/>
        <v>41816.812094907407</v>
      </c>
      <c r="T1321" s="11">
        <f t="shared" si="125"/>
        <v>41831.666666666664</v>
      </c>
      <c r="U13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321" t="str">
        <f>_xlfn.CONCAT(Table1[[#This Row],[state]],Table1[[#This Row],[Goal Range]])</f>
        <v>canceled9999</v>
      </c>
    </row>
    <row r="1322" spans="1:22" ht="43.2" hidden="1">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1">
        <f t="shared" si="124"/>
        <v>42705.690347222218</v>
      </c>
      <c r="T1322" s="11">
        <f t="shared" si="125"/>
        <v>42734.958333333328</v>
      </c>
      <c r="U13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322" t="str">
        <f>_xlfn.CONCAT(Table1[[#This Row],[state]],Table1[[#This Row],[Goal Range]])</f>
        <v>canceled50000</v>
      </c>
    </row>
    <row r="1323" spans="1:22" ht="57.6" hidden="1">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1">
        <f t="shared" si="124"/>
        <v>42697.74927083333</v>
      </c>
      <c r="T1323" s="11">
        <f t="shared" si="125"/>
        <v>42727.74927083333</v>
      </c>
      <c r="U13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323" t="str">
        <f>_xlfn.CONCAT(Table1[[#This Row],[state]],Table1[[#This Row],[Goal Range]])</f>
        <v>canceled50000</v>
      </c>
    </row>
    <row r="1324" spans="1:22" ht="43.2" hidden="1">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1">
        <f t="shared" si="124"/>
        <v>42115.656539351854</v>
      </c>
      <c r="T1324" s="11">
        <f t="shared" si="125"/>
        <v>42145.656539351854</v>
      </c>
      <c r="U13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1324" t="str">
        <f>_xlfn.CONCAT(Table1[[#This Row],[state]],Table1[[#This Row],[Goal Range]])</f>
        <v>canceled39999</v>
      </c>
    </row>
    <row r="1325" spans="1:22" ht="43.2" hidden="1">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1">
        <f t="shared" si="124"/>
        <v>42451.698449074072</v>
      </c>
      <c r="T1325" s="11">
        <f t="shared" si="125"/>
        <v>42486.288194444445</v>
      </c>
      <c r="U13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325" t="str">
        <f>_xlfn.CONCAT(Table1[[#This Row],[state]],Table1[[#This Row],[Goal Range]])</f>
        <v>canceled19999</v>
      </c>
    </row>
    <row r="1326" spans="1:22" ht="43.2" hidden="1">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1">
        <f t="shared" si="124"/>
        <v>42626.633703703701</v>
      </c>
      <c r="T1326" s="11">
        <f t="shared" si="125"/>
        <v>42656.633703703701</v>
      </c>
      <c r="U13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326" t="str">
        <f>_xlfn.CONCAT(Table1[[#This Row],[state]],Table1[[#This Row],[Goal Range]])</f>
        <v>canceled0</v>
      </c>
    </row>
    <row r="1327" spans="1:22" ht="43.2" hidden="1">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1">
        <f t="shared" si="124"/>
        <v>42704.086053240739</v>
      </c>
      <c r="T1327" s="11">
        <f t="shared" si="125"/>
        <v>42734.086053240739</v>
      </c>
      <c r="U13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327" t="str">
        <f>_xlfn.CONCAT(Table1[[#This Row],[state]],Table1[[#This Row],[Goal Range]])</f>
        <v>canceled24999</v>
      </c>
    </row>
    <row r="1328" spans="1:22" ht="43.2" hidden="1">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1">
        <f t="shared" si="124"/>
        <v>41974.791990740734</v>
      </c>
      <c r="T1328" s="11">
        <f t="shared" si="125"/>
        <v>42019.791990740734</v>
      </c>
      <c r="U13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328" t="str">
        <f>_xlfn.CONCAT(Table1[[#This Row],[state]],Table1[[#This Row],[Goal Range]])</f>
        <v>canceled50000</v>
      </c>
    </row>
    <row r="1329" spans="1:22" ht="43.2" hidden="1">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1">
        <f t="shared" si="124"/>
        <v>42123.678645833337</v>
      </c>
      <c r="T1329" s="11">
        <f t="shared" si="125"/>
        <v>42153.678645833337</v>
      </c>
      <c r="U13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1329" t="str">
        <f>_xlfn.CONCAT(Table1[[#This Row],[state]],Table1[[#This Row],[Goal Range]])</f>
        <v>canceled49999</v>
      </c>
    </row>
    <row r="1330" spans="1:22" ht="43.2" hidden="1">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1">
        <f t="shared" si="124"/>
        <v>42612.642754629633</v>
      </c>
      <c r="T1330" s="11">
        <f t="shared" si="125"/>
        <v>42657.642754629633</v>
      </c>
      <c r="U13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330" t="str">
        <f>_xlfn.CONCAT(Table1[[#This Row],[state]],Table1[[#This Row],[Goal Range]])</f>
        <v>canceled50000</v>
      </c>
    </row>
    <row r="1331" spans="1:22" ht="43.2" hidden="1">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1">
        <f t="shared" si="124"/>
        <v>41935.221585648149</v>
      </c>
      <c r="T1331" s="11">
        <f t="shared" si="125"/>
        <v>41975.263252314813</v>
      </c>
      <c r="U13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331" t="str">
        <f>_xlfn.CONCAT(Table1[[#This Row],[state]],Table1[[#This Row],[Goal Range]])</f>
        <v>canceled0</v>
      </c>
    </row>
    <row r="1332" spans="1:22" ht="43.2" hidden="1">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1">
        <f t="shared" si="124"/>
        <v>42522.276724537034</v>
      </c>
      <c r="T1332" s="11">
        <f t="shared" si="125"/>
        <v>42553.166666666672</v>
      </c>
      <c r="U13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1332" t="str">
        <f>_xlfn.CONCAT(Table1[[#This Row],[state]],Table1[[#This Row],[Goal Range]])</f>
        <v>canceled39999</v>
      </c>
    </row>
    <row r="1333" spans="1:22" ht="43.2" hidden="1">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1">
        <f t="shared" si="124"/>
        <v>42569.50409722222</v>
      </c>
      <c r="T1333" s="11">
        <f t="shared" si="125"/>
        <v>42599.50409722222</v>
      </c>
      <c r="U13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333" t="str">
        <f>_xlfn.CONCAT(Table1[[#This Row],[state]],Table1[[#This Row],[Goal Range]])</f>
        <v>canceled50000</v>
      </c>
    </row>
    <row r="1334" spans="1:22" ht="43.2" hidden="1">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e">
        <f t="shared" si="121"/>
        <v>#DIV/0!</v>
      </c>
      <c r="Q1334" t="str">
        <f t="shared" si="122"/>
        <v>technology</v>
      </c>
      <c r="R1334" t="str">
        <f t="shared" si="123"/>
        <v>wearables</v>
      </c>
      <c r="S1334" s="11">
        <f t="shared" si="124"/>
        <v>42732.060277777782</v>
      </c>
      <c r="T1334" s="11">
        <f t="shared" si="125"/>
        <v>42762.060277777782</v>
      </c>
      <c r="U13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334" t="str">
        <f>_xlfn.CONCAT(Table1[[#This Row],[state]],Table1[[#This Row],[Goal Range]])</f>
        <v>canceled14999</v>
      </c>
    </row>
    <row r="1335" spans="1:22" ht="43.2" hidden="1">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e">
        <f t="shared" si="121"/>
        <v>#DIV/0!</v>
      </c>
      <c r="Q1335" t="str">
        <f t="shared" si="122"/>
        <v>technology</v>
      </c>
      <c r="R1335" t="str">
        <f t="shared" si="123"/>
        <v>wearables</v>
      </c>
      <c r="S1335" s="11">
        <f t="shared" si="124"/>
        <v>41806.106770833336</v>
      </c>
      <c r="T1335" s="11">
        <f t="shared" si="125"/>
        <v>41836.106770833336</v>
      </c>
      <c r="U13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35" t="str">
        <f>_xlfn.CONCAT(Table1[[#This Row],[state]],Table1[[#This Row],[Goal Range]])</f>
        <v>canceled4999</v>
      </c>
    </row>
    <row r="1336" spans="1:22" ht="43.2" hidden="1">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1">
        <f t="shared" si="124"/>
        <v>42410.774155092593</v>
      </c>
      <c r="T1336" s="11">
        <f t="shared" si="125"/>
        <v>42440.774155092593</v>
      </c>
      <c r="U13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336" t="str">
        <f>_xlfn.CONCAT(Table1[[#This Row],[state]],Table1[[#This Row],[Goal Range]])</f>
        <v>canceled50000</v>
      </c>
    </row>
    <row r="1337" spans="1:22" ht="43.2" hidden="1">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1">
        <f t="shared" si="124"/>
        <v>42313.936365740738</v>
      </c>
      <c r="T1337" s="11">
        <f t="shared" si="125"/>
        <v>42343.936365740738</v>
      </c>
      <c r="U13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337" t="str">
        <f>_xlfn.CONCAT(Table1[[#This Row],[state]],Table1[[#This Row],[Goal Range]])</f>
        <v>canceled29999</v>
      </c>
    </row>
    <row r="1338" spans="1:22" ht="43.2" hidden="1">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1">
        <f t="shared" si="124"/>
        <v>41955.863750000004</v>
      </c>
      <c r="T1338" s="11">
        <f t="shared" si="125"/>
        <v>41990.863750000004</v>
      </c>
      <c r="U13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338" t="str">
        <f>_xlfn.CONCAT(Table1[[#This Row],[state]],Table1[[#This Row],[Goal Range]])</f>
        <v>canceled50000</v>
      </c>
    </row>
    <row r="1339" spans="1:22" ht="43.2" hidden="1">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1">
        <f t="shared" si="124"/>
        <v>42767.577303240745</v>
      </c>
      <c r="T1339" s="11">
        <f t="shared" si="125"/>
        <v>42797.577303240745</v>
      </c>
      <c r="U13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339" t="str">
        <f>_xlfn.CONCAT(Table1[[#This Row],[state]],Table1[[#This Row],[Goal Range]])</f>
        <v>canceled0</v>
      </c>
    </row>
    <row r="1340" spans="1:22" ht="57.6" hidden="1">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1">
        <f t="shared" si="124"/>
        <v>42188.803622685184</v>
      </c>
      <c r="T1340" s="11">
        <f t="shared" si="125"/>
        <v>42218.803622685184</v>
      </c>
      <c r="U13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340" t="str">
        <f>_xlfn.CONCAT(Table1[[#This Row],[state]],Table1[[#This Row],[Goal Range]])</f>
        <v>canceled34999</v>
      </c>
    </row>
    <row r="1341" spans="1:22" ht="28.8" hidden="1">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1">
        <f t="shared" si="124"/>
        <v>41936.647164351853</v>
      </c>
      <c r="T1341" s="11">
        <f t="shared" si="125"/>
        <v>41981.688831018517</v>
      </c>
      <c r="U13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341" t="str">
        <f>_xlfn.CONCAT(Table1[[#This Row],[state]],Table1[[#This Row],[Goal Range]])</f>
        <v>canceled0</v>
      </c>
    </row>
    <row r="1342" spans="1:22" ht="43.2" hidden="1">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e">
        <f t="shared" si="121"/>
        <v>#DIV/0!</v>
      </c>
      <c r="Q1342" t="str">
        <f t="shared" si="122"/>
        <v>technology</v>
      </c>
      <c r="R1342" t="str">
        <f t="shared" si="123"/>
        <v>wearables</v>
      </c>
      <c r="S1342" s="11">
        <f t="shared" si="124"/>
        <v>41836.595520833333</v>
      </c>
      <c r="T1342" s="11">
        <f t="shared" si="125"/>
        <v>41866.595520833333</v>
      </c>
      <c r="U13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42" t="str">
        <f>_xlfn.CONCAT(Table1[[#This Row],[state]],Table1[[#This Row],[Goal Range]])</f>
        <v>canceled4999</v>
      </c>
    </row>
    <row r="1343" spans="1:22" ht="57.6" hidden="1">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1">
        <f t="shared" si="124"/>
        <v>42612.624039351853</v>
      </c>
      <c r="T1343" s="11">
        <f t="shared" si="125"/>
        <v>42644.624039351853</v>
      </c>
      <c r="U13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343" t="str">
        <f>_xlfn.CONCAT(Table1[[#This Row],[state]],Table1[[#This Row],[Goal Range]])</f>
        <v>canceled29999</v>
      </c>
    </row>
    <row r="1344" spans="1:22" ht="43.2" hidden="1">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1">
        <f t="shared" si="124"/>
        <v>42172.816423611104</v>
      </c>
      <c r="T1344" s="11">
        <f t="shared" si="125"/>
        <v>42202.816423611104</v>
      </c>
      <c r="U13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344" t="str">
        <f>_xlfn.CONCAT(Table1[[#This Row],[state]],Table1[[#This Row],[Goal Range]])</f>
        <v>canceled0</v>
      </c>
    </row>
    <row r="1345" spans="1:22" ht="43.2" hidden="1">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1">
        <f t="shared" si="124"/>
        <v>42542.526423611111</v>
      </c>
      <c r="T1345" s="11">
        <f t="shared" si="125"/>
        <v>42601.165972222225</v>
      </c>
      <c r="U13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345" t="str">
        <f>_xlfn.CONCAT(Table1[[#This Row],[state]],Table1[[#This Row],[Goal Range]])</f>
        <v>canceled0</v>
      </c>
    </row>
    <row r="1346" spans="1:22" ht="43.2" hidden="1">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ref="O1346:O1409" si="126">E1346/D1346</f>
        <v>3.7773333333333334</v>
      </c>
      <c r="P1346" s="6">
        <f t="shared" si="121"/>
        <v>40.762589928057551</v>
      </c>
      <c r="Q1346" t="str">
        <f t="shared" si="122"/>
        <v>publishing</v>
      </c>
      <c r="R1346" t="str">
        <f t="shared" si="123"/>
        <v>nonfiction</v>
      </c>
      <c r="S1346" s="11">
        <f t="shared" si="124"/>
        <v>42522.789803240739</v>
      </c>
      <c r="T1346" s="11">
        <f t="shared" si="125"/>
        <v>42551.789803240739</v>
      </c>
      <c r="U13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46" t="str">
        <f>_xlfn.CONCAT(Table1[[#This Row],[state]],Table1[[#This Row],[Goal Range]])</f>
        <v>successful4999</v>
      </c>
    </row>
    <row r="1347" spans="1:22" ht="43.2" hidden="1">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126"/>
        <v>1.25</v>
      </c>
      <c r="P1347" s="6">
        <f t="shared" ref="P1347:P1410" si="127">E1347/L1347</f>
        <v>53.571428571428569</v>
      </c>
      <c r="Q1347" t="str">
        <f t="shared" ref="Q1347:Q1410" si="128">LEFT(N1347,FIND("/",N1347)-1)</f>
        <v>publishing</v>
      </c>
      <c r="R1347" t="str">
        <f t="shared" ref="R1347:R1410" si="129">RIGHT(N1347,LEN(N1347)-FIND("/",N1347))</f>
        <v>nonfiction</v>
      </c>
      <c r="S1347" s="11">
        <f t="shared" ref="S1347:S1410" si="130">(((J1347/60)/60)/24)+DATE(1970,1,1)</f>
        <v>41799.814340277779</v>
      </c>
      <c r="T1347" s="11">
        <f t="shared" ref="T1347:T1410" si="131">(((I1347/60)/60)/24)+DATE(1970,1,1)</f>
        <v>41834.814340277779</v>
      </c>
      <c r="U13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347" t="str">
        <f>_xlfn.CONCAT(Table1[[#This Row],[state]],Table1[[#This Row],[Goal Range]])</f>
        <v>successful1000</v>
      </c>
    </row>
    <row r="1348" spans="1:22" ht="43.2" hidden="1">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1">
        <f t="shared" si="130"/>
        <v>41422.075821759259</v>
      </c>
      <c r="T1348" s="11">
        <f t="shared" si="131"/>
        <v>41452.075821759259</v>
      </c>
      <c r="U13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48" t="str">
        <f>_xlfn.CONCAT(Table1[[#This Row],[state]],Table1[[#This Row],[Goal Range]])</f>
        <v>successful4999</v>
      </c>
    </row>
    <row r="1349" spans="1:22" ht="43.2" hidden="1">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1">
        <f t="shared" si="130"/>
        <v>42040.638020833328</v>
      </c>
      <c r="T1349" s="11">
        <f t="shared" si="131"/>
        <v>42070.638020833328</v>
      </c>
      <c r="U13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49" t="str">
        <f>_xlfn.CONCAT(Table1[[#This Row],[state]],Table1[[#This Row],[Goal Range]])</f>
        <v>successful4999</v>
      </c>
    </row>
    <row r="1350" spans="1:22" ht="43.2" hidden="1">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1">
        <f t="shared" si="130"/>
        <v>41963.506168981476</v>
      </c>
      <c r="T1350" s="11">
        <f t="shared" si="131"/>
        <v>41991.506168981476</v>
      </c>
      <c r="U13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350" t="str">
        <f>_xlfn.CONCAT(Table1[[#This Row],[state]],Table1[[#This Row],[Goal Range]])</f>
        <v>successful9999</v>
      </c>
    </row>
    <row r="1351" spans="1:22" ht="43.2" hidden="1">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1">
        <f t="shared" si="130"/>
        <v>42317.33258101852</v>
      </c>
      <c r="T1351" s="11">
        <f t="shared" si="131"/>
        <v>42354.290972222225</v>
      </c>
      <c r="U13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351" t="str">
        <f>_xlfn.CONCAT(Table1[[#This Row],[state]],Table1[[#This Row],[Goal Range]])</f>
        <v>successful9999</v>
      </c>
    </row>
    <row r="1352" spans="1:22" ht="43.2" hidden="1">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1">
        <f t="shared" si="130"/>
        <v>42334.013124999998</v>
      </c>
      <c r="T1352" s="11">
        <f t="shared" si="131"/>
        <v>42364.013124999998</v>
      </c>
      <c r="U13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352" t="str">
        <f>_xlfn.CONCAT(Table1[[#This Row],[state]],Table1[[#This Row],[Goal Range]])</f>
        <v>successful9999</v>
      </c>
    </row>
    <row r="1353" spans="1:22" ht="28.8" hidden="1">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1">
        <f t="shared" si="130"/>
        <v>42382.74009259259</v>
      </c>
      <c r="T1353" s="11">
        <f t="shared" si="131"/>
        <v>42412.74009259259</v>
      </c>
      <c r="U13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353" t="str">
        <f>_xlfn.CONCAT(Table1[[#This Row],[state]],Table1[[#This Row],[Goal Range]])</f>
        <v>successful24999</v>
      </c>
    </row>
    <row r="1354" spans="1:22" ht="43.2" hidden="1">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1">
        <f t="shared" si="130"/>
        <v>42200.578310185185</v>
      </c>
      <c r="T1354" s="11">
        <f t="shared" si="131"/>
        <v>42252.165972222225</v>
      </c>
      <c r="U13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354" t="str">
        <f>_xlfn.CONCAT(Table1[[#This Row],[state]],Table1[[#This Row],[Goal Range]])</f>
        <v>successful14999</v>
      </c>
    </row>
    <row r="1355" spans="1:22" ht="43.2" hidden="1">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1">
        <f t="shared" si="130"/>
        <v>41309.11791666667</v>
      </c>
      <c r="T1355" s="11">
        <f t="shared" si="131"/>
        <v>41344</v>
      </c>
      <c r="U13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55" t="str">
        <f>_xlfn.CONCAT(Table1[[#This Row],[state]],Table1[[#This Row],[Goal Range]])</f>
        <v>successful4999</v>
      </c>
    </row>
    <row r="1356" spans="1:22" ht="43.2" hidden="1">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1">
        <f t="shared" si="130"/>
        <v>42502.807627314818</v>
      </c>
      <c r="T1356" s="11">
        <f t="shared" si="131"/>
        <v>42532.807627314818</v>
      </c>
      <c r="U13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56" t="str">
        <f>_xlfn.CONCAT(Table1[[#This Row],[state]],Table1[[#This Row],[Goal Range]])</f>
        <v>successful4999</v>
      </c>
    </row>
    <row r="1357" spans="1:22" ht="57.6" hidden="1">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1">
        <f t="shared" si="130"/>
        <v>41213.254687499997</v>
      </c>
      <c r="T1357" s="11">
        <f t="shared" si="131"/>
        <v>41243.416666666664</v>
      </c>
      <c r="U13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57" t="str">
        <f>_xlfn.CONCAT(Table1[[#This Row],[state]],Table1[[#This Row],[Goal Range]])</f>
        <v>successful4999</v>
      </c>
    </row>
    <row r="1358" spans="1:22" ht="43.2" hidden="1">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1">
        <f t="shared" si="130"/>
        <v>41430.038888888892</v>
      </c>
      <c r="T1358" s="11">
        <f t="shared" si="131"/>
        <v>41460.038888888892</v>
      </c>
      <c r="U13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58" t="str">
        <f>_xlfn.CONCAT(Table1[[#This Row],[state]],Table1[[#This Row],[Goal Range]])</f>
        <v>successful4999</v>
      </c>
    </row>
    <row r="1359" spans="1:22" ht="43.2" hidden="1">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1">
        <f t="shared" si="130"/>
        <v>41304.962233796294</v>
      </c>
      <c r="T1359" s="11">
        <f t="shared" si="131"/>
        <v>41334.249305555553</v>
      </c>
      <c r="U13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59" t="str">
        <f>_xlfn.CONCAT(Table1[[#This Row],[state]],Table1[[#This Row],[Goal Range]])</f>
        <v>successful4999</v>
      </c>
    </row>
    <row r="1360" spans="1:22" ht="43.2" hidden="1">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1">
        <f t="shared" si="130"/>
        <v>40689.570868055554</v>
      </c>
      <c r="T1360" s="11">
        <f t="shared" si="131"/>
        <v>40719.570868055554</v>
      </c>
      <c r="U13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60" t="str">
        <f>_xlfn.CONCAT(Table1[[#This Row],[state]],Table1[[#This Row],[Goal Range]])</f>
        <v>successful4999</v>
      </c>
    </row>
    <row r="1361" spans="1:22" ht="43.2" hidden="1">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1">
        <f t="shared" si="130"/>
        <v>40668.814699074072</v>
      </c>
      <c r="T1361" s="11">
        <f t="shared" si="131"/>
        <v>40730.814699074072</v>
      </c>
      <c r="U13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361" t="str">
        <f>_xlfn.CONCAT(Table1[[#This Row],[state]],Table1[[#This Row],[Goal Range]])</f>
        <v>successful1000</v>
      </c>
    </row>
    <row r="1362" spans="1:22" ht="28.8" hidden="1">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1">
        <f t="shared" si="130"/>
        <v>41095.900694444441</v>
      </c>
      <c r="T1362" s="11">
        <f t="shared" si="131"/>
        <v>41123.900694444441</v>
      </c>
      <c r="U13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62" t="str">
        <f>_xlfn.CONCAT(Table1[[#This Row],[state]],Table1[[#This Row],[Goal Range]])</f>
        <v>successful4999</v>
      </c>
    </row>
    <row r="1363" spans="1:22" ht="43.2" hidden="1">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1">
        <f t="shared" si="130"/>
        <v>41781.717268518521</v>
      </c>
      <c r="T1363" s="11">
        <f t="shared" si="131"/>
        <v>41811.717268518521</v>
      </c>
      <c r="U13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363" t="str">
        <f>_xlfn.CONCAT(Table1[[#This Row],[state]],Table1[[#This Row],[Goal Range]])</f>
        <v>successful9999</v>
      </c>
    </row>
    <row r="1364" spans="1:22" ht="43.2" hidden="1">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1">
        <f t="shared" si="130"/>
        <v>41464.934386574074</v>
      </c>
      <c r="T1364" s="11">
        <f t="shared" si="131"/>
        <v>41524.934386574074</v>
      </c>
      <c r="U13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64" t="str">
        <f>_xlfn.CONCAT(Table1[[#This Row],[state]],Table1[[#This Row],[Goal Range]])</f>
        <v>successful4999</v>
      </c>
    </row>
    <row r="1365" spans="1:22" ht="43.2" hidden="1">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1">
        <f t="shared" si="130"/>
        <v>42396.8440625</v>
      </c>
      <c r="T1365" s="11">
        <f t="shared" si="131"/>
        <v>42415.332638888889</v>
      </c>
      <c r="U13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365" t="str">
        <f>_xlfn.CONCAT(Table1[[#This Row],[state]],Table1[[#This Row],[Goal Range]])</f>
        <v>successful1000</v>
      </c>
    </row>
    <row r="1366" spans="1:22" ht="57.6" hidden="1">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1">
        <f t="shared" si="130"/>
        <v>41951.695671296293</v>
      </c>
      <c r="T1366" s="11">
        <f t="shared" si="131"/>
        <v>42011.6956712963</v>
      </c>
      <c r="U13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1366" t="str">
        <f>_xlfn.CONCAT(Table1[[#This Row],[state]],Table1[[#This Row],[Goal Range]])</f>
        <v>successful44999</v>
      </c>
    </row>
    <row r="1367" spans="1:22" ht="43.2" hidden="1">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1">
        <f t="shared" si="130"/>
        <v>42049.733240740738</v>
      </c>
      <c r="T1367" s="11">
        <f t="shared" si="131"/>
        <v>42079.691574074073</v>
      </c>
      <c r="U13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367" t="str">
        <f>_xlfn.CONCAT(Table1[[#This Row],[state]],Table1[[#This Row],[Goal Range]])</f>
        <v>successful9999</v>
      </c>
    </row>
    <row r="1368" spans="1:22" hidden="1">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1">
        <f t="shared" si="130"/>
        <v>41924.996099537035</v>
      </c>
      <c r="T1368" s="11">
        <f t="shared" si="131"/>
        <v>41970.037766203706</v>
      </c>
      <c r="U13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368" t="str">
        <f>_xlfn.CONCAT(Table1[[#This Row],[state]],Table1[[#This Row],[Goal Range]])</f>
        <v>successful9999</v>
      </c>
    </row>
    <row r="1369" spans="1:22" ht="43.2" hidden="1">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1">
        <f t="shared" si="130"/>
        <v>42292.002893518518</v>
      </c>
      <c r="T1369" s="11">
        <f t="shared" si="131"/>
        <v>42322.044560185182</v>
      </c>
      <c r="U13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369" t="str">
        <f>_xlfn.CONCAT(Table1[[#This Row],[state]],Table1[[#This Row],[Goal Range]])</f>
        <v>successful9999</v>
      </c>
    </row>
    <row r="1370" spans="1:22" ht="43.2" hidden="1">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1">
        <f t="shared" si="130"/>
        <v>42146.190902777773</v>
      </c>
      <c r="T1370" s="11">
        <f t="shared" si="131"/>
        <v>42170.190902777773</v>
      </c>
      <c r="U13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370" t="str">
        <f>_xlfn.CONCAT(Table1[[#This Row],[state]],Table1[[#This Row],[Goal Range]])</f>
        <v>successful9999</v>
      </c>
    </row>
    <row r="1371" spans="1:22" ht="43.2" hidden="1">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1">
        <f t="shared" si="130"/>
        <v>41710.594282407408</v>
      </c>
      <c r="T1371" s="11">
        <f t="shared" si="131"/>
        <v>41740.594282407408</v>
      </c>
      <c r="U13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371" t="str">
        <f>_xlfn.CONCAT(Table1[[#This Row],[state]],Table1[[#This Row],[Goal Range]])</f>
        <v>successful34999</v>
      </c>
    </row>
    <row r="1372" spans="1:22" ht="28.8" hidden="1">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1">
        <f t="shared" si="130"/>
        <v>41548.00335648148</v>
      </c>
      <c r="T1372" s="11">
        <f t="shared" si="131"/>
        <v>41563.00335648148</v>
      </c>
      <c r="U13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72" t="str">
        <f>_xlfn.CONCAT(Table1[[#This Row],[state]],Table1[[#This Row],[Goal Range]])</f>
        <v>successful4999</v>
      </c>
    </row>
    <row r="1373" spans="1:22" ht="43.2" hidden="1">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1">
        <f t="shared" si="130"/>
        <v>42101.758587962962</v>
      </c>
      <c r="T1373" s="11">
        <f t="shared" si="131"/>
        <v>42131.758587962962</v>
      </c>
      <c r="U13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373" t="str">
        <f>_xlfn.CONCAT(Table1[[#This Row],[state]],Table1[[#This Row],[Goal Range]])</f>
        <v>successful9999</v>
      </c>
    </row>
    <row r="1374" spans="1:22" hidden="1">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1">
        <f t="shared" si="130"/>
        <v>41072.739953703705</v>
      </c>
      <c r="T1374" s="11">
        <f t="shared" si="131"/>
        <v>41102.739953703705</v>
      </c>
      <c r="U13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374" t="str">
        <f>_xlfn.CONCAT(Table1[[#This Row],[state]],Table1[[#This Row],[Goal Range]])</f>
        <v>successful1000</v>
      </c>
    </row>
    <row r="1375" spans="1:22" ht="28.8" hidden="1">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1">
        <f t="shared" si="130"/>
        <v>42704.95177083333</v>
      </c>
      <c r="T1375" s="11">
        <f t="shared" si="131"/>
        <v>42734.95177083333</v>
      </c>
      <c r="U13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375" t="str">
        <f>_xlfn.CONCAT(Table1[[#This Row],[state]],Table1[[#This Row],[Goal Range]])</f>
        <v>successful14999</v>
      </c>
    </row>
    <row r="1376" spans="1:22" ht="43.2" hidden="1">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1">
        <f t="shared" si="130"/>
        <v>42424.161898148144</v>
      </c>
      <c r="T1376" s="11">
        <f t="shared" si="131"/>
        <v>42454.12023148148</v>
      </c>
      <c r="U13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76" t="str">
        <f>_xlfn.CONCAT(Table1[[#This Row],[state]],Table1[[#This Row],[Goal Range]])</f>
        <v>successful4999</v>
      </c>
    </row>
    <row r="1377" spans="1:22" ht="57.6" hidden="1">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1">
        <f t="shared" si="130"/>
        <v>42720.066192129627</v>
      </c>
      <c r="T1377" s="11">
        <f t="shared" si="131"/>
        <v>42750.066192129627</v>
      </c>
      <c r="U13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77" t="str">
        <f>_xlfn.CONCAT(Table1[[#This Row],[state]],Table1[[#This Row],[Goal Range]])</f>
        <v>successful4999</v>
      </c>
    </row>
    <row r="1378" spans="1:22" ht="28.8" hidden="1">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1">
        <f t="shared" si="130"/>
        <v>42677.669050925921</v>
      </c>
      <c r="T1378" s="11">
        <f t="shared" si="131"/>
        <v>42707.710717592592</v>
      </c>
      <c r="U13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78" t="str">
        <f>_xlfn.CONCAT(Table1[[#This Row],[state]],Table1[[#This Row],[Goal Range]])</f>
        <v>successful4999</v>
      </c>
    </row>
    <row r="1379" spans="1:22" ht="43.2" hidden="1">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1">
        <f t="shared" si="130"/>
        <v>42747.219560185185</v>
      </c>
      <c r="T1379" s="11">
        <f t="shared" si="131"/>
        <v>42769.174305555556</v>
      </c>
      <c r="U13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79" t="str">
        <f>_xlfn.CONCAT(Table1[[#This Row],[state]],Table1[[#This Row],[Goal Range]])</f>
        <v>successful4999</v>
      </c>
    </row>
    <row r="1380" spans="1:22" hidden="1">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1">
        <f t="shared" si="130"/>
        <v>42568.759374999994</v>
      </c>
      <c r="T1380" s="11">
        <f t="shared" si="131"/>
        <v>42583.759374999994</v>
      </c>
      <c r="U13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80" t="str">
        <f>_xlfn.CONCAT(Table1[[#This Row],[state]],Table1[[#This Row],[Goal Range]])</f>
        <v>successful4999</v>
      </c>
    </row>
    <row r="1381" spans="1:22" ht="28.8" hidden="1">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1">
        <f t="shared" si="130"/>
        <v>42130.491620370376</v>
      </c>
      <c r="T1381" s="11">
        <f t="shared" si="131"/>
        <v>42160.491620370376</v>
      </c>
      <c r="U13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381" t="str">
        <f>_xlfn.CONCAT(Table1[[#This Row],[state]],Table1[[#This Row],[Goal Range]])</f>
        <v>successful14999</v>
      </c>
    </row>
    <row r="1382" spans="1:22" ht="43.2" hidden="1">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1">
        <f t="shared" si="130"/>
        <v>42141.762800925921</v>
      </c>
      <c r="T1382" s="11">
        <f t="shared" si="131"/>
        <v>42164.083333333328</v>
      </c>
      <c r="U13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382" t="str">
        <f>_xlfn.CONCAT(Table1[[#This Row],[state]],Table1[[#This Row],[Goal Range]])</f>
        <v>successful1000</v>
      </c>
    </row>
    <row r="1383" spans="1:22" ht="57.6" hidden="1">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1">
        <f t="shared" si="130"/>
        <v>42703.214409722219</v>
      </c>
      <c r="T1383" s="11">
        <f t="shared" si="131"/>
        <v>42733.214409722219</v>
      </c>
      <c r="U13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383" t="str">
        <f>_xlfn.CONCAT(Table1[[#This Row],[state]],Table1[[#This Row],[Goal Range]])</f>
        <v>successful9999</v>
      </c>
    </row>
    <row r="1384" spans="1:22" ht="43.2" hidden="1">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1">
        <f t="shared" si="130"/>
        <v>41370.800185185188</v>
      </c>
      <c r="T1384" s="11">
        <f t="shared" si="131"/>
        <v>41400.800185185188</v>
      </c>
      <c r="U13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384" t="str">
        <f>_xlfn.CONCAT(Table1[[#This Row],[state]],Table1[[#This Row],[Goal Range]])</f>
        <v>successful9999</v>
      </c>
    </row>
    <row r="1385" spans="1:22" ht="43.2" hidden="1">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1">
        <f t="shared" si="130"/>
        <v>42707.074976851851</v>
      </c>
      <c r="T1385" s="11">
        <f t="shared" si="131"/>
        <v>42727.074976851851</v>
      </c>
      <c r="U13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85" t="str">
        <f>_xlfn.CONCAT(Table1[[#This Row],[state]],Table1[[#This Row],[Goal Range]])</f>
        <v>successful4999</v>
      </c>
    </row>
    <row r="1386" spans="1:22" ht="43.2" hidden="1">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1">
        <f t="shared" si="130"/>
        <v>42160.735208333332</v>
      </c>
      <c r="T1386" s="11">
        <f t="shared" si="131"/>
        <v>42190.735208333332</v>
      </c>
      <c r="U13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86" t="str">
        <f>_xlfn.CONCAT(Table1[[#This Row],[state]],Table1[[#This Row],[Goal Range]])</f>
        <v>successful4999</v>
      </c>
    </row>
    <row r="1387" spans="1:22" ht="43.2" hidden="1">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1">
        <f t="shared" si="130"/>
        <v>42433.688900462963</v>
      </c>
      <c r="T1387" s="11">
        <f t="shared" si="131"/>
        <v>42489.507638888885</v>
      </c>
      <c r="U13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387" t="str">
        <f>_xlfn.CONCAT(Table1[[#This Row],[state]],Table1[[#This Row],[Goal Range]])</f>
        <v>successful9999</v>
      </c>
    </row>
    <row r="1388" spans="1:22" ht="28.8" hidden="1">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1">
        <f t="shared" si="130"/>
        <v>42184.646863425922</v>
      </c>
      <c r="T1388" s="11">
        <f t="shared" si="131"/>
        <v>42214.646863425922</v>
      </c>
      <c r="U13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388" t="str">
        <f>_xlfn.CONCAT(Table1[[#This Row],[state]],Table1[[#This Row],[Goal Range]])</f>
        <v>successful1000</v>
      </c>
    </row>
    <row r="1389" spans="1:22" ht="43.2" hidden="1">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1">
        <f t="shared" si="130"/>
        <v>42126.92123842593</v>
      </c>
      <c r="T1389" s="11">
        <f t="shared" si="131"/>
        <v>42158.1875</v>
      </c>
      <c r="U13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89" t="str">
        <f>_xlfn.CONCAT(Table1[[#This Row],[state]],Table1[[#This Row],[Goal Range]])</f>
        <v>successful4999</v>
      </c>
    </row>
    <row r="1390" spans="1:22" ht="43.2" hidden="1">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1">
        <f t="shared" si="130"/>
        <v>42634.614780092597</v>
      </c>
      <c r="T1390" s="11">
        <f t="shared" si="131"/>
        <v>42660.676388888889</v>
      </c>
      <c r="U13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390" t="str">
        <f>_xlfn.CONCAT(Table1[[#This Row],[state]],Table1[[#This Row],[Goal Range]])</f>
        <v>successful9999</v>
      </c>
    </row>
    <row r="1391" spans="1:22" ht="28.8" hidden="1">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1">
        <f t="shared" si="130"/>
        <v>42565.480983796297</v>
      </c>
      <c r="T1391" s="11">
        <f t="shared" si="131"/>
        <v>42595.480983796297</v>
      </c>
      <c r="U13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391" t="str">
        <f>_xlfn.CONCAT(Table1[[#This Row],[state]],Table1[[#This Row],[Goal Range]])</f>
        <v>successful1000</v>
      </c>
    </row>
    <row r="1392" spans="1:22" ht="43.2" hidden="1">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1">
        <f t="shared" si="130"/>
        <v>42087.803310185183</v>
      </c>
      <c r="T1392" s="11">
        <f t="shared" si="131"/>
        <v>42121.716666666667</v>
      </c>
      <c r="U13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92" t="str">
        <f>_xlfn.CONCAT(Table1[[#This Row],[state]],Table1[[#This Row],[Goal Range]])</f>
        <v>successful4999</v>
      </c>
    </row>
    <row r="1393" spans="1:22" ht="43.2" hidden="1">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1">
        <f t="shared" si="130"/>
        <v>42193.650671296295</v>
      </c>
      <c r="T1393" s="11">
        <f t="shared" si="131"/>
        <v>42238.207638888889</v>
      </c>
      <c r="U13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393" t="str">
        <f>_xlfn.CONCAT(Table1[[#This Row],[state]],Table1[[#This Row],[Goal Range]])</f>
        <v>successful1000</v>
      </c>
    </row>
    <row r="1394" spans="1:22" ht="43.2" hidden="1">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1">
        <f t="shared" si="130"/>
        <v>42401.154930555553</v>
      </c>
      <c r="T1394" s="11">
        <f t="shared" si="131"/>
        <v>42432.154930555553</v>
      </c>
      <c r="U13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94" t="str">
        <f>_xlfn.CONCAT(Table1[[#This Row],[state]],Table1[[#This Row],[Goal Range]])</f>
        <v>successful4999</v>
      </c>
    </row>
    <row r="1395" spans="1:22" hidden="1">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1">
        <f t="shared" si="130"/>
        <v>42553.681979166664</v>
      </c>
      <c r="T1395" s="11">
        <f t="shared" si="131"/>
        <v>42583.681979166664</v>
      </c>
      <c r="U13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395" t="str">
        <f>_xlfn.CONCAT(Table1[[#This Row],[state]],Table1[[#This Row],[Goal Range]])</f>
        <v>successful14999</v>
      </c>
    </row>
    <row r="1396" spans="1:22" ht="43.2" hidden="1">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1">
        <f t="shared" si="130"/>
        <v>42752.144976851851</v>
      </c>
      <c r="T1396" s="11">
        <f t="shared" si="131"/>
        <v>42795.125</v>
      </c>
      <c r="U13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396" t="str">
        <f>_xlfn.CONCAT(Table1[[#This Row],[state]],Table1[[#This Row],[Goal Range]])</f>
        <v>successful1000</v>
      </c>
    </row>
    <row r="1397" spans="1:22" hidden="1">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1">
        <f t="shared" si="130"/>
        <v>42719.90834490741</v>
      </c>
      <c r="T1397" s="11">
        <f t="shared" si="131"/>
        <v>42749.90834490741</v>
      </c>
      <c r="U13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397" t="str">
        <f>_xlfn.CONCAT(Table1[[#This Row],[state]],Table1[[#This Row],[Goal Range]])</f>
        <v>successful4999</v>
      </c>
    </row>
    <row r="1398" spans="1:22" ht="43.2" hidden="1">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1">
        <f t="shared" si="130"/>
        <v>42018.99863425926</v>
      </c>
      <c r="T1398" s="11">
        <f t="shared" si="131"/>
        <v>42048.99863425926</v>
      </c>
      <c r="U13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398" t="str">
        <f>_xlfn.CONCAT(Table1[[#This Row],[state]],Table1[[#This Row],[Goal Range]])</f>
        <v>successful9999</v>
      </c>
    </row>
    <row r="1399" spans="1:22" ht="43.2" hidden="1">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1">
        <f t="shared" si="130"/>
        <v>42640.917939814812</v>
      </c>
      <c r="T1399" s="11">
        <f t="shared" si="131"/>
        <v>42670.888194444444</v>
      </c>
      <c r="U13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399" t="str">
        <f>_xlfn.CONCAT(Table1[[#This Row],[state]],Table1[[#This Row],[Goal Range]])</f>
        <v>successful14999</v>
      </c>
    </row>
    <row r="1400" spans="1:22" ht="43.2" hidden="1">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1">
        <f t="shared" si="130"/>
        <v>42526.874236111107</v>
      </c>
      <c r="T1400" s="11">
        <f t="shared" si="131"/>
        <v>42556.874236111107</v>
      </c>
      <c r="U14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00" t="str">
        <f>_xlfn.CONCAT(Table1[[#This Row],[state]],Table1[[#This Row],[Goal Range]])</f>
        <v>successful4999</v>
      </c>
    </row>
    <row r="1401" spans="1:22" ht="43.2" hidden="1">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1">
        <f t="shared" si="130"/>
        <v>41889.004317129627</v>
      </c>
      <c r="T1401" s="11">
        <f t="shared" si="131"/>
        <v>41919.004317129627</v>
      </c>
      <c r="U14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01" t="str">
        <f>_xlfn.CONCAT(Table1[[#This Row],[state]],Table1[[#This Row],[Goal Range]])</f>
        <v>successful9999</v>
      </c>
    </row>
    <row r="1402" spans="1:22" ht="43.2" hidden="1">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1">
        <f t="shared" si="130"/>
        <v>42498.341122685189</v>
      </c>
      <c r="T1402" s="11">
        <f t="shared" si="131"/>
        <v>42533.229166666672</v>
      </c>
      <c r="U14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402" t="str">
        <f>_xlfn.CONCAT(Table1[[#This Row],[state]],Table1[[#This Row],[Goal Range]])</f>
        <v>successful1000</v>
      </c>
    </row>
    <row r="1403" spans="1:22" ht="57.6" hidden="1">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1">
        <f t="shared" si="130"/>
        <v>41399.99622685185</v>
      </c>
      <c r="T1403" s="11">
        <f t="shared" si="131"/>
        <v>41420.99622685185</v>
      </c>
      <c r="U14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03" t="str">
        <f>_xlfn.CONCAT(Table1[[#This Row],[state]],Table1[[#This Row],[Goal Range]])</f>
        <v>successful4999</v>
      </c>
    </row>
    <row r="1404" spans="1:22" ht="43.2" hidden="1">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1">
        <f t="shared" si="130"/>
        <v>42065.053368055553</v>
      </c>
      <c r="T1404" s="11">
        <f t="shared" si="131"/>
        <v>42125.011701388896</v>
      </c>
      <c r="U14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04" t="str">
        <f>_xlfn.CONCAT(Table1[[#This Row],[state]],Table1[[#This Row],[Goal Range]])</f>
        <v>successful4999</v>
      </c>
    </row>
    <row r="1405" spans="1:22" ht="43.2" hidden="1">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1">
        <f t="shared" si="130"/>
        <v>41451.062905092593</v>
      </c>
      <c r="T1405" s="11">
        <f t="shared" si="131"/>
        <v>41481.062905092593</v>
      </c>
      <c r="U14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05" t="str">
        <f>_xlfn.CONCAT(Table1[[#This Row],[state]],Table1[[#This Row],[Goal Range]])</f>
        <v>successful4999</v>
      </c>
    </row>
    <row r="1406" spans="1:22" ht="43.2" hidden="1">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1">
        <f t="shared" si="130"/>
        <v>42032.510243055556</v>
      </c>
      <c r="T1406" s="11">
        <f t="shared" si="131"/>
        <v>42057.510243055556</v>
      </c>
      <c r="U14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406" t="str">
        <f>_xlfn.CONCAT(Table1[[#This Row],[state]],Table1[[#This Row],[Goal Range]])</f>
        <v>failed14999</v>
      </c>
    </row>
    <row r="1407" spans="1:22" ht="28.8" hidden="1">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1">
        <f t="shared" si="130"/>
        <v>41941.680567129632</v>
      </c>
      <c r="T1407" s="11">
        <f t="shared" si="131"/>
        <v>41971.722233796296</v>
      </c>
      <c r="U14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407" t="str">
        <f>_xlfn.CONCAT(Table1[[#This Row],[state]],Table1[[#This Row],[Goal Range]])</f>
        <v>failed29999</v>
      </c>
    </row>
    <row r="1408" spans="1:22" hidden="1">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1">
        <f t="shared" si="130"/>
        <v>42297.432951388888</v>
      </c>
      <c r="T1408" s="11">
        <f t="shared" si="131"/>
        <v>42350.416666666672</v>
      </c>
      <c r="U14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408" t="str">
        <f>_xlfn.CONCAT(Table1[[#This Row],[state]],Table1[[#This Row],[Goal Range]])</f>
        <v>failed14999</v>
      </c>
    </row>
    <row r="1409" spans="1:22" ht="43.2" hidden="1">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1">
        <f t="shared" si="130"/>
        <v>41838.536782407406</v>
      </c>
      <c r="T1409" s="11">
        <f t="shared" si="131"/>
        <v>41863.536782407406</v>
      </c>
      <c r="U14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09" t="str">
        <f>_xlfn.CONCAT(Table1[[#This Row],[state]],Table1[[#This Row],[Goal Range]])</f>
        <v>failed4999</v>
      </c>
    </row>
    <row r="1410" spans="1:22" ht="43.2" hidden="1">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132">E1410/D1410</f>
        <v>7.1999999999999995E-2</v>
      </c>
      <c r="P1410" s="6">
        <f t="shared" si="127"/>
        <v>12</v>
      </c>
      <c r="Q1410" t="str">
        <f t="shared" si="128"/>
        <v>publishing</v>
      </c>
      <c r="R1410" t="str">
        <f t="shared" si="129"/>
        <v>translations</v>
      </c>
      <c r="S1410" s="11">
        <f t="shared" si="130"/>
        <v>42291.872175925921</v>
      </c>
      <c r="T1410" s="11">
        <f t="shared" si="131"/>
        <v>42321.913842592592</v>
      </c>
      <c r="U14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10" t="str">
        <f>_xlfn.CONCAT(Table1[[#This Row],[state]],Table1[[#This Row],[Goal Range]])</f>
        <v>failed4999</v>
      </c>
    </row>
    <row r="1411" spans="1:22" ht="43.2" hidden="1">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132"/>
        <v>0</v>
      </c>
      <c r="P1411" s="6" t="e">
        <f t="shared" ref="P1411:P1474" si="133">E1411/L1411</f>
        <v>#DIV/0!</v>
      </c>
      <c r="Q1411" t="str">
        <f t="shared" ref="Q1411:Q1474" si="134">LEFT(N1411,FIND("/",N1411)-1)</f>
        <v>publishing</v>
      </c>
      <c r="R1411" t="str">
        <f t="shared" ref="R1411:R1474" si="135">RIGHT(N1411,LEN(N1411)-FIND("/",N1411))</f>
        <v>translations</v>
      </c>
      <c r="S1411" s="11">
        <f t="shared" ref="S1411:S1474" si="136">(((J1411/60)/60)/24)+DATE(1970,1,1)</f>
        <v>41945.133506944447</v>
      </c>
      <c r="T1411" s="11">
        <f t="shared" ref="T1411:T1474" si="137">(((I1411/60)/60)/24)+DATE(1970,1,1)</f>
        <v>42005.175173611111</v>
      </c>
      <c r="U14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11" t="str">
        <f>_xlfn.CONCAT(Table1[[#This Row],[state]],Table1[[#This Row],[Goal Range]])</f>
        <v>failed4999</v>
      </c>
    </row>
    <row r="1412" spans="1:22" ht="43.2" hidden="1">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1">
        <f t="shared" si="136"/>
        <v>42479.318518518514</v>
      </c>
      <c r="T1412" s="11">
        <f t="shared" si="137"/>
        <v>42524.318518518514</v>
      </c>
      <c r="U14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12" t="str">
        <f>_xlfn.CONCAT(Table1[[#This Row],[state]],Table1[[#This Row],[Goal Range]])</f>
        <v>failed9999</v>
      </c>
    </row>
    <row r="1413" spans="1:22" ht="57.6" hidden="1">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1">
        <f t="shared" si="136"/>
        <v>42013.059027777781</v>
      </c>
      <c r="T1413" s="11">
        <f t="shared" si="137"/>
        <v>42041.059027777781</v>
      </c>
      <c r="U14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13" t="str">
        <f>_xlfn.CONCAT(Table1[[#This Row],[state]],Table1[[#This Row],[Goal Range]])</f>
        <v>failed4999</v>
      </c>
    </row>
    <row r="1414" spans="1:22" ht="28.8" hidden="1">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1">
        <f t="shared" si="136"/>
        <v>41947.063645833332</v>
      </c>
      <c r="T1414" s="11">
        <f t="shared" si="137"/>
        <v>41977.063645833332</v>
      </c>
      <c r="U14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14" t="str">
        <f>_xlfn.CONCAT(Table1[[#This Row],[state]],Table1[[#This Row],[Goal Range]])</f>
        <v>failed9999</v>
      </c>
    </row>
    <row r="1415" spans="1:22" ht="57.6" hidden="1">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1">
        <f t="shared" si="136"/>
        <v>42360.437152777777</v>
      </c>
      <c r="T1415" s="11">
        <f t="shared" si="137"/>
        <v>42420.437152777777</v>
      </c>
      <c r="U14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15" t="str">
        <f>_xlfn.CONCAT(Table1[[#This Row],[state]],Table1[[#This Row],[Goal Range]])</f>
        <v>failed4999</v>
      </c>
    </row>
    <row r="1416" spans="1:22" ht="43.2" hidden="1">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1">
        <f t="shared" si="136"/>
        <v>42708.25309027778</v>
      </c>
      <c r="T1416" s="11">
        <f t="shared" si="137"/>
        <v>42738.25309027778</v>
      </c>
      <c r="U14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416" t="str">
        <f>_xlfn.CONCAT(Table1[[#This Row],[state]],Table1[[#This Row],[Goal Range]])</f>
        <v>failed1000</v>
      </c>
    </row>
    <row r="1417" spans="1:22" ht="43.2" hidden="1">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1">
        <f t="shared" si="136"/>
        <v>42192.675821759258</v>
      </c>
      <c r="T1417" s="11">
        <f t="shared" si="137"/>
        <v>42232.675821759258</v>
      </c>
      <c r="U14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17" t="str">
        <f>_xlfn.CONCAT(Table1[[#This Row],[state]],Table1[[#This Row],[Goal Range]])</f>
        <v>failed4999</v>
      </c>
    </row>
    <row r="1418" spans="1:22" ht="43.2" hidden="1">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e">
        <f t="shared" si="133"/>
        <v>#DIV/0!</v>
      </c>
      <c r="Q1418" t="str">
        <f t="shared" si="134"/>
        <v>publishing</v>
      </c>
      <c r="R1418" t="str">
        <f t="shared" si="135"/>
        <v>translations</v>
      </c>
      <c r="S1418" s="11">
        <f t="shared" si="136"/>
        <v>42299.926145833335</v>
      </c>
      <c r="T1418" s="11">
        <f t="shared" si="137"/>
        <v>42329.967812499999</v>
      </c>
      <c r="U14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418" t="str">
        <f>_xlfn.CONCAT(Table1[[#This Row],[state]],Table1[[#This Row],[Goal Range]])</f>
        <v>failed0</v>
      </c>
    </row>
    <row r="1419" spans="1:22" ht="43.2" hidden="1">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1">
        <f t="shared" si="136"/>
        <v>42232.15016203704</v>
      </c>
      <c r="T1419" s="11">
        <f t="shared" si="137"/>
        <v>42262.465972222228</v>
      </c>
      <c r="U14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19" t="str">
        <f>_xlfn.CONCAT(Table1[[#This Row],[state]],Table1[[#This Row],[Goal Range]])</f>
        <v>failed4999</v>
      </c>
    </row>
    <row r="1420" spans="1:22" ht="57.6" hidden="1">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1">
        <f t="shared" si="136"/>
        <v>42395.456412037034</v>
      </c>
      <c r="T1420" s="11">
        <f t="shared" si="137"/>
        <v>42425.456412037034</v>
      </c>
      <c r="U14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20" t="str">
        <f>_xlfn.CONCAT(Table1[[#This Row],[state]],Table1[[#This Row],[Goal Range]])</f>
        <v>failed4999</v>
      </c>
    </row>
    <row r="1421" spans="1:22" ht="57.6" hidden="1">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1">
        <f t="shared" si="136"/>
        <v>42622.456238425926</v>
      </c>
      <c r="T1421" s="11">
        <f t="shared" si="137"/>
        <v>42652.456238425926</v>
      </c>
      <c r="U14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21" t="str">
        <f>_xlfn.CONCAT(Table1[[#This Row],[state]],Table1[[#This Row],[Goal Range]])</f>
        <v>failed9999</v>
      </c>
    </row>
    <row r="1422" spans="1:22" ht="28.8" hidden="1">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1">
        <f t="shared" si="136"/>
        <v>42524.667662037042</v>
      </c>
      <c r="T1422" s="11">
        <f t="shared" si="137"/>
        <v>42549.667662037042</v>
      </c>
      <c r="U14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422" t="str">
        <f>_xlfn.CONCAT(Table1[[#This Row],[state]],Table1[[#This Row],[Goal Range]])</f>
        <v>failed1000</v>
      </c>
    </row>
    <row r="1423" spans="1:22" ht="57.6" hidden="1">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1">
        <f t="shared" si="136"/>
        <v>42013.915613425925</v>
      </c>
      <c r="T1423" s="11">
        <f t="shared" si="137"/>
        <v>42043.915613425925</v>
      </c>
      <c r="U14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423" t="str">
        <f>_xlfn.CONCAT(Table1[[#This Row],[state]],Table1[[#This Row],[Goal Range]])</f>
        <v>failed50000</v>
      </c>
    </row>
    <row r="1424" spans="1:22" ht="43.2" hidden="1">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1">
        <f t="shared" si="136"/>
        <v>42604.239629629628</v>
      </c>
      <c r="T1424" s="11">
        <f t="shared" si="137"/>
        <v>42634.239629629628</v>
      </c>
      <c r="U14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424" t="str">
        <f>_xlfn.CONCAT(Table1[[#This Row],[state]],Table1[[#This Row],[Goal Range]])</f>
        <v>failed29999</v>
      </c>
    </row>
    <row r="1425" spans="1:22" ht="43.2" hidden="1">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1">
        <f t="shared" si="136"/>
        <v>42340.360312500001</v>
      </c>
      <c r="T1425" s="11">
        <f t="shared" si="137"/>
        <v>42370.360312500001</v>
      </c>
      <c r="U14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425" t="str">
        <f>_xlfn.CONCAT(Table1[[#This Row],[state]],Table1[[#This Row],[Goal Range]])</f>
        <v>failed34999</v>
      </c>
    </row>
    <row r="1426" spans="1:22" ht="43.2" hidden="1">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1">
        <f t="shared" si="136"/>
        <v>42676.717615740738</v>
      </c>
      <c r="T1426" s="11">
        <f t="shared" si="137"/>
        <v>42689.759282407409</v>
      </c>
      <c r="U14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26" t="str">
        <f>_xlfn.CONCAT(Table1[[#This Row],[state]],Table1[[#This Row],[Goal Range]])</f>
        <v>failed9999</v>
      </c>
    </row>
    <row r="1427" spans="1:22" ht="43.2" hidden="1">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e">
        <f t="shared" si="133"/>
        <v>#DIV/0!</v>
      </c>
      <c r="Q1427" t="str">
        <f t="shared" si="134"/>
        <v>publishing</v>
      </c>
      <c r="R1427" t="str">
        <f t="shared" si="135"/>
        <v>translations</v>
      </c>
      <c r="S1427" s="11">
        <f t="shared" si="136"/>
        <v>42093.131469907406</v>
      </c>
      <c r="T1427" s="11">
        <f t="shared" si="137"/>
        <v>42123.131469907406</v>
      </c>
      <c r="U14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427" t="str">
        <f>_xlfn.CONCAT(Table1[[#This Row],[state]],Table1[[#This Row],[Goal Range]])</f>
        <v>failed14999</v>
      </c>
    </row>
    <row r="1428" spans="1:22" ht="43.2" hidden="1">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e">
        <f t="shared" si="133"/>
        <v>#DIV/0!</v>
      </c>
      <c r="Q1428" t="str">
        <f t="shared" si="134"/>
        <v>publishing</v>
      </c>
      <c r="R1428" t="str">
        <f t="shared" si="135"/>
        <v>translations</v>
      </c>
      <c r="S1428" s="11">
        <f t="shared" si="136"/>
        <v>42180.390277777777</v>
      </c>
      <c r="T1428" s="11">
        <f t="shared" si="137"/>
        <v>42240.390277777777</v>
      </c>
      <c r="U14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28" t="str">
        <f>_xlfn.CONCAT(Table1[[#This Row],[state]],Table1[[#This Row],[Goal Range]])</f>
        <v>failed4999</v>
      </c>
    </row>
    <row r="1429" spans="1:22" ht="57.6" hidden="1">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1">
        <f t="shared" si="136"/>
        <v>42601.851678240739</v>
      </c>
      <c r="T1429" s="11">
        <f t="shared" si="137"/>
        <v>42631.851678240739</v>
      </c>
      <c r="U14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29" t="str">
        <f>_xlfn.CONCAT(Table1[[#This Row],[state]],Table1[[#This Row],[Goal Range]])</f>
        <v>failed9999</v>
      </c>
    </row>
    <row r="1430" spans="1:22" ht="43.2" hidden="1">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1">
        <f t="shared" si="136"/>
        <v>42432.379826388889</v>
      </c>
      <c r="T1430" s="11">
        <f t="shared" si="137"/>
        <v>42462.338159722218</v>
      </c>
      <c r="U14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30" t="str">
        <f>_xlfn.CONCAT(Table1[[#This Row],[state]],Table1[[#This Row],[Goal Range]])</f>
        <v>failed4999</v>
      </c>
    </row>
    <row r="1431" spans="1:22" ht="43.2" hidden="1">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e">
        <f t="shared" si="133"/>
        <v>#DIV/0!</v>
      </c>
      <c r="Q1431" t="str">
        <f t="shared" si="134"/>
        <v>publishing</v>
      </c>
      <c r="R1431" t="str">
        <f t="shared" si="135"/>
        <v>translations</v>
      </c>
      <c r="S1431" s="11">
        <f t="shared" si="136"/>
        <v>42074.060671296291</v>
      </c>
      <c r="T1431" s="11">
        <f t="shared" si="137"/>
        <v>42104.060671296291</v>
      </c>
      <c r="U14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431" t="str">
        <f>_xlfn.CONCAT(Table1[[#This Row],[state]],Table1[[#This Row],[Goal Range]])</f>
        <v>failed14999</v>
      </c>
    </row>
    <row r="1432" spans="1:22" ht="43.2" hidden="1">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1">
        <f t="shared" si="136"/>
        <v>41961.813518518517</v>
      </c>
      <c r="T1432" s="11">
        <f t="shared" si="137"/>
        <v>41992.813518518517</v>
      </c>
      <c r="U14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32" t="str">
        <f>_xlfn.CONCAT(Table1[[#This Row],[state]],Table1[[#This Row],[Goal Range]])</f>
        <v>failed9999</v>
      </c>
    </row>
    <row r="1433" spans="1:22" ht="43.2" hidden="1">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1">
        <f t="shared" si="136"/>
        <v>42304.210833333331</v>
      </c>
      <c r="T1433" s="11">
        <f t="shared" si="137"/>
        <v>42334.252500000002</v>
      </c>
      <c r="U14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433" t="str">
        <f>_xlfn.CONCAT(Table1[[#This Row],[state]],Table1[[#This Row],[Goal Range]])</f>
        <v>failed19999</v>
      </c>
    </row>
    <row r="1434" spans="1:22" ht="43.2" hidden="1">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e">
        <f t="shared" si="133"/>
        <v>#DIV/0!</v>
      </c>
      <c r="Q1434" t="str">
        <f t="shared" si="134"/>
        <v>publishing</v>
      </c>
      <c r="R1434" t="str">
        <f t="shared" si="135"/>
        <v>translations</v>
      </c>
      <c r="S1434" s="11">
        <f t="shared" si="136"/>
        <v>42175.780416666668</v>
      </c>
      <c r="T1434" s="11">
        <f t="shared" si="137"/>
        <v>42205.780416666668</v>
      </c>
      <c r="U14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1434" t="str">
        <f>_xlfn.CONCAT(Table1[[#This Row],[state]],Table1[[#This Row],[Goal Range]])</f>
        <v>failed44999</v>
      </c>
    </row>
    <row r="1435" spans="1:22" ht="43.2" hidden="1">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1">
        <f t="shared" si="136"/>
        <v>42673.625868055555</v>
      </c>
      <c r="T1435" s="11">
        <f t="shared" si="137"/>
        <v>42714.458333333328</v>
      </c>
      <c r="U14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435" t="str">
        <f>_xlfn.CONCAT(Table1[[#This Row],[state]],Table1[[#This Row],[Goal Range]])</f>
        <v>failed14999</v>
      </c>
    </row>
    <row r="1436" spans="1:22" ht="43.2" hidden="1">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1">
        <f t="shared" si="136"/>
        <v>42142.767106481479</v>
      </c>
      <c r="T1436" s="11">
        <f t="shared" si="137"/>
        <v>42163.625</v>
      </c>
      <c r="U14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436" t="str">
        <f>_xlfn.CONCAT(Table1[[#This Row],[state]],Table1[[#This Row],[Goal Range]])</f>
        <v>failed50000</v>
      </c>
    </row>
    <row r="1437" spans="1:22" ht="43.2" hidden="1">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1">
        <f t="shared" si="136"/>
        <v>42258.780324074076</v>
      </c>
      <c r="T1437" s="11">
        <f t="shared" si="137"/>
        <v>42288.780324074076</v>
      </c>
      <c r="U14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437" t="str">
        <f>_xlfn.CONCAT(Table1[[#This Row],[state]],Table1[[#This Row],[Goal Range]])</f>
        <v>failed19999</v>
      </c>
    </row>
    <row r="1438" spans="1:22" ht="43.2" hidden="1">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1">
        <f t="shared" si="136"/>
        <v>42391.35019675926</v>
      </c>
      <c r="T1438" s="11">
        <f t="shared" si="137"/>
        <v>42421.35019675926</v>
      </c>
      <c r="U14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438" t="str">
        <f>_xlfn.CONCAT(Table1[[#This Row],[state]],Table1[[#This Row],[Goal Range]])</f>
        <v>failed14999</v>
      </c>
    </row>
    <row r="1439" spans="1:22" ht="57.6" hidden="1">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1">
        <f t="shared" si="136"/>
        <v>41796.531701388885</v>
      </c>
      <c r="T1439" s="11">
        <f t="shared" si="137"/>
        <v>41833.207638888889</v>
      </c>
      <c r="U14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39" t="str">
        <f>_xlfn.CONCAT(Table1[[#This Row],[state]],Table1[[#This Row],[Goal Range]])</f>
        <v>failed4999</v>
      </c>
    </row>
    <row r="1440" spans="1:22" ht="43.2" hidden="1">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1">
        <f t="shared" si="136"/>
        <v>42457.871516203704</v>
      </c>
      <c r="T1440" s="11">
        <f t="shared" si="137"/>
        <v>42487.579861111109</v>
      </c>
      <c r="U14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440" t="str">
        <f>_xlfn.CONCAT(Table1[[#This Row],[state]],Table1[[#This Row],[Goal Range]])</f>
        <v>failed24999</v>
      </c>
    </row>
    <row r="1441" spans="1:22" ht="43.2" hidden="1">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1">
        <f t="shared" si="136"/>
        <v>42040.829872685179</v>
      </c>
      <c r="T1441" s="11">
        <f t="shared" si="137"/>
        <v>42070.829872685179</v>
      </c>
      <c r="U14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41" t="str">
        <f>_xlfn.CONCAT(Table1[[#This Row],[state]],Table1[[#This Row],[Goal Range]])</f>
        <v>failed4999</v>
      </c>
    </row>
    <row r="1442" spans="1:22" ht="43.2" hidden="1">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1">
        <f t="shared" si="136"/>
        <v>42486.748414351852</v>
      </c>
      <c r="T1442" s="11">
        <f t="shared" si="137"/>
        <v>42516.748414351852</v>
      </c>
      <c r="U14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442" t="str">
        <f>_xlfn.CONCAT(Table1[[#This Row],[state]],Table1[[#This Row],[Goal Range]])</f>
        <v>failed14999</v>
      </c>
    </row>
    <row r="1443" spans="1:22" ht="43.2" hidden="1">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1">
        <f t="shared" si="136"/>
        <v>42198.765844907408</v>
      </c>
      <c r="T1443" s="11">
        <f t="shared" si="137"/>
        <v>42258.765844907408</v>
      </c>
      <c r="U14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443" t="str">
        <f>_xlfn.CONCAT(Table1[[#This Row],[state]],Table1[[#This Row],[Goal Range]])</f>
        <v>failed50000</v>
      </c>
    </row>
    <row r="1444" spans="1:22" ht="43.2" hidden="1">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e">
        <f t="shared" si="133"/>
        <v>#DIV/0!</v>
      </c>
      <c r="Q1444" t="str">
        <f t="shared" si="134"/>
        <v>publishing</v>
      </c>
      <c r="R1444" t="str">
        <f t="shared" si="135"/>
        <v>translations</v>
      </c>
      <c r="S1444" s="11">
        <f t="shared" si="136"/>
        <v>42485.64534722222</v>
      </c>
      <c r="T1444" s="11">
        <f t="shared" si="137"/>
        <v>42515.64534722222</v>
      </c>
      <c r="U14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44" t="str">
        <f>_xlfn.CONCAT(Table1[[#This Row],[state]],Table1[[#This Row],[Goal Range]])</f>
        <v>failed4999</v>
      </c>
    </row>
    <row r="1445" spans="1:22" ht="43.2" hidden="1">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e">
        <f t="shared" si="133"/>
        <v>#DIV/0!</v>
      </c>
      <c r="Q1445" t="str">
        <f t="shared" si="134"/>
        <v>publishing</v>
      </c>
      <c r="R1445" t="str">
        <f t="shared" si="135"/>
        <v>translations</v>
      </c>
      <c r="S1445" s="11">
        <f t="shared" si="136"/>
        <v>42707.926030092596</v>
      </c>
      <c r="T1445" s="11">
        <f t="shared" si="137"/>
        <v>42737.926030092596</v>
      </c>
      <c r="U14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445" t="str">
        <f>_xlfn.CONCAT(Table1[[#This Row],[state]],Table1[[#This Row],[Goal Range]])</f>
        <v>failed14999</v>
      </c>
    </row>
    <row r="1446" spans="1:22" ht="43.2" hidden="1">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e">
        <f t="shared" si="133"/>
        <v>#DIV/0!</v>
      </c>
      <c r="Q1446" t="str">
        <f t="shared" si="134"/>
        <v>publishing</v>
      </c>
      <c r="R1446" t="str">
        <f t="shared" si="135"/>
        <v>translations</v>
      </c>
      <c r="S1446" s="11">
        <f t="shared" si="136"/>
        <v>42199.873402777783</v>
      </c>
      <c r="T1446" s="11">
        <f t="shared" si="137"/>
        <v>42259.873402777783</v>
      </c>
      <c r="U14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46" t="str">
        <f>_xlfn.CONCAT(Table1[[#This Row],[state]],Table1[[#This Row],[Goal Range]])</f>
        <v>failed4999</v>
      </c>
    </row>
    <row r="1447" spans="1:22" ht="43.2" hidden="1">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e">
        <f t="shared" si="133"/>
        <v>#DIV/0!</v>
      </c>
      <c r="Q1447" t="str">
        <f t="shared" si="134"/>
        <v>publishing</v>
      </c>
      <c r="R1447" t="str">
        <f t="shared" si="135"/>
        <v>translations</v>
      </c>
      <c r="S1447" s="11">
        <f t="shared" si="136"/>
        <v>42139.542303240742</v>
      </c>
      <c r="T1447" s="11">
        <f t="shared" si="137"/>
        <v>42169.542303240742</v>
      </c>
      <c r="U14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447" t="str">
        <f>_xlfn.CONCAT(Table1[[#This Row],[state]],Table1[[#This Row],[Goal Range]])</f>
        <v>failed50000</v>
      </c>
    </row>
    <row r="1448" spans="1:22" ht="43.2" hidden="1">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e">
        <f t="shared" si="133"/>
        <v>#DIV/0!</v>
      </c>
      <c r="Q1448" t="str">
        <f t="shared" si="134"/>
        <v>publishing</v>
      </c>
      <c r="R1448" t="str">
        <f t="shared" si="135"/>
        <v>translations</v>
      </c>
      <c r="S1448" s="11">
        <f t="shared" si="136"/>
        <v>42461.447662037041</v>
      </c>
      <c r="T1448" s="11">
        <f t="shared" si="137"/>
        <v>42481.447662037041</v>
      </c>
      <c r="U14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448" t="str">
        <f>_xlfn.CONCAT(Table1[[#This Row],[state]],Table1[[#This Row],[Goal Range]])</f>
        <v>failed1000</v>
      </c>
    </row>
    <row r="1449" spans="1:22" ht="28.8" hidden="1">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1">
        <f t="shared" si="136"/>
        <v>42529.730717592596</v>
      </c>
      <c r="T1449" s="11">
        <f t="shared" si="137"/>
        <v>42559.730717592596</v>
      </c>
      <c r="U14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449" t="str">
        <f>_xlfn.CONCAT(Table1[[#This Row],[state]],Table1[[#This Row],[Goal Range]])</f>
        <v>failed50000</v>
      </c>
    </row>
    <row r="1450" spans="1:22" ht="57.6" hidden="1">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e">
        <f t="shared" si="133"/>
        <v>#DIV/0!</v>
      </c>
      <c r="Q1450" t="str">
        <f t="shared" si="134"/>
        <v>publishing</v>
      </c>
      <c r="R1450" t="str">
        <f t="shared" si="135"/>
        <v>translations</v>
      </c>
      <c r="S1450" s="11">
        <f t="shared" si="136"/>
        <v>42115.936550925922</v>
      </c>
      <c r="T1450" s="11">
        <f t="shared" si="137"/>
        <v>42146.225694444445</v>
      </c>
      <c r="U14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450" t="str">
        <f>_xlfn.CONCAT(Table1[[#This Row],[state]],Table1[[#This Row],[Goal Range]])</f>
        <v>failed50000</v>
      </c>
    </row>
    <row r="1451" spans="1:22" ht="43.2" hidden="1">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e">
        <f t="shared" si="133"/>
        <v>#DIV/0!</v>
      </c>
      <c r="Q1451" t="str">
        <f t="shared" si="134"/>
        <v>publishing</v>
      </c>
      <c r="R1451" t="str">
        <f t="shared" si="135"/>
        <v>translations</v>
      </c>
      <c r="S1451" s="11">
        <f t="shared" si="136"/>
        <v>42086.811400462961</v>
      </c>
      <c r="T1451" s="11">
        <f t="shared" si="137"/>
        <v>42134.811400462961</v>
      </c>
      <c r="U14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51" t="str">
        <f>_xlfn.CONCAT(Table1[[#This Row],[state]],Table1[[#This Row],[Goal Range]])</f>
        <v>failed9999</v>
      </c>
    </row>
    <row r="1452" spans="1:22" ht="57.6" hidden="1">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1">
        <f t="shared" si="136"/>
        <v>42390.171261574069</v>
      </c>
      <c r="T1452" s="11">
        <f t="shared" si="137"/>
        <v>42420.171261574069</v>
      </c>
      <c r="U14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452" t="str">
        <f>_xlfn.CONCAT(Table1[[#This Row],[state]],Table1[[#This Row],[Goal Range]])</f>
        <v>failed50000</v>
      </c>
    </row>
    <row r="1453" spans="1:22" ht="43.2" hidden="1">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1">
        <f t="shared" si="136"/>
        <v>41931.959016203706</v>
      </c>
      <c r="T1453" s="11">
        <f t="shared" si="137"/>
        <v>41962.00068287037</v>
      </c>
      <c r="U14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453" t="str">
        <f>_xlfn.CONCAT(Table1[[#This Row],[state]],Table1[[#This Row],[Goal Range]])</f>
        <v>canceled19999</v>
      </c>
    </row>
    <row r="1454" spans="1:22" ht="28.8" hidden="1">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e">
        <f t="shared" si="133"/>
        <v>#DIV/0!</v>
      </c>
      <c r="Q1454" t="str">
        <f t="shared" si="134"/>
        <v>publishing</v>
      </c>
      <c r="R1454" t="str">
        <f t="shared" si="135"/>
        <v>translations</v>
      </c>
      <c r="S1454" s="11">
        <f t="shared" si="136"/>
        <v>41818.703275462962</v>
      </c>
      <c r="T1454" s="11">
        <f t="shared" si="137"/>
        <v>41848.703275462962</v>
      </c>
      <c r="U14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454" t="str">
        <f>_xlfn.CONCAT(Table1[[#This Row],[state]],Table1[[#This Row],[Goal Range]])</f>
        <v>canceled14999</v>
      </c>
    </row>
    <row r="1455" spans="1:22" ht="43.2" hidden="1">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e">
        <f t="shared" si="133"/>
        <v>#DIV/0!</v>
      </c>
      <c r="Q1455" t="str">
        <f t="shared" si="134"/>
        <v>publishing</v>
      </c>
      <c r="R1455" t="str">
        <f t="shared" si="135"/>
        <v>translations</v>
      </c>
      <c r="S1455" s="11">
        <f t="shared" si="136"/>
        <v>42795.696145833332</v>
      </c>
      <c r="T1455" s="11">
        <f t="shared" si="137"/>
        <v>42840.654479166667</v>
      </c>
      <c r="U14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455" t="str">
        <f>_xlfn.CONCAT(Table1[[#This Row],[state]],Table1[[#This Row],[Goal Range]])</f>
        <v>canceled29999</v>
      </c>
    </row>
    <row r="1456" spans="1:22" ht="43.2" hidden="1">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1">
        <f t="shared" si="136"/>
        <v>42463.866666666669</v>
      </c>
      <c r="T1456" s="11">
        <f t="shared" si="137"/>
        <v>42484.915972222225</v>
      </c>
      <c r="U14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56" t="str">
        <f>_xlfn.CONCAT(Table1[[#This Row],[state]],Table1[[#This Row],[Goal Range]])</f>
        <v>canceled4999</v>
      </c>
    </row>
    <row r="1457" spans="1:22" ht="43.2" hidden="1">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1">
        <f t="shared" si="136"/>
        <v>41832.672685185185</v>
      </c>
      <c r="T1457" s="11">
        <f t="shared" si="137"/>
        <v>41887.568749999999</v>
      </c>
      <c r="U14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457" t="str">
        <f>_xlfn.CONCAT(Table1[[#This Row],[state]],Table1[[#This Row],[Goal Range]])</f>
        <v>canceled19999</v>
      </c>
    </row>
    <row r="1458" spans="1:22" hidden="1">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1">
        <f t="shared" si="136"/>
        <v>42708.668576388889</v>
      </c>
      <c r="T1458" s="11">
        <f t="shared" si="137"/>
        <v>42738.668576388889</v>
      </c>
      <c r="U14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58" t="str">
        <f>_xlfn.CONCAT(Table1[[#This Row],[state]],Table1[[#This Row],[Goal Range]])</f>
        <v>canceled9999</v>
      </c>
    </row>
    <row r="1459" spans="1:22" ht="28.8" hidden="1">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e">
        <f t="shared" si="133"/>
        <v>#DIV/0!</v>
      </c>
      <c r="Q1459" t="str">
        <f t="shared" si="134"/>
        <v>publishing</v>
      </c>
      <c r="R1459" t="str">
        <f t="shared" si="135"/>
        <v>translations</v>
      </c>
      <c r="S1459" s="11">
        <f t="shared" si="136"/>
        <v>42289.89634259259</v>
      </c>
      <c r="T1459" s="11">
        <f t="shared" si="137"/>
        <v>42319.938009259262</v>
      </c>
      <c r="U14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59" t="str">
        <f>_xlfn.CONCAT(Table1[[#This Row],[state]],Table1[[#This Row],[Goal Range]])</f>
        <v>canceled9999</v>
      </c>
    </row>
    <row r="1460" spans="1:22" ht="57.6" hidden="1">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e">
        <f t="shared" si="133"/>
        <v>#DIV/0!</v>
      </c>
      <c r="Q1460" t="str">
        <f t="shared" si="134"/>
        <v>publishing</v>
      </c>
      <c r="R1460" t="str">
        <f t="shared" si="135"/>
        <v>translations</v>
      </c>
      <c r="S1460" s="11">
        <f t="shared" si="136"/>
        <v>41831.705555555556</v>
      </c>
      <c r="T1460" s="11">
        <f t="shared" si="137"/>
        <v>41862.166666666664</v>
      </c>
      <c r="U14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60" t="str">
        <f>_xlfn.CONCAT(Table1[[#This Row],[state]],Table1[[#This Row],[Goal Range]])</f>
        <v>canceled9999</v>
      </c>
    </row>
    <row r="1461" spans="1:22" ht="43.2" hidden="1">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e">
        <f t="shared" si="133"/>
        <v>#DIV/0!</v>
      </c>
      <c r="Q1461" t="str">
        <f t="shared" si="134"/>
        <v>publishing</v>
      </c>
      <c r="R1461" t="str">
        <f t="shared" si="135"/>
        <v>translations</v>
      </c>
      <c r="S1461" s="11">
        <f t="shared" si="136"/>
        <v>42312.204814814817</v>
      </c>
      <c r="T1461" s="11">
        <f t="shared" si="137"/>
        <v>42340.725694444445</v>
      </c>
      <c r="U14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1461" t="str">
        <f>_xlfn.CONCAT(Table1[[#This Row],[state]],Table1[[#This Row],[Goal Range]])</f>
        <v>canceled39999</v>
      </c>
    </row>
    <row r="1462" spans="1:22" ht="43.2" hidden="1">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e">
        <f t="shared" si="133"/>
        <v>#DIV/0!</v>
      </c>
      <c r="Q1462" t="str">
        <f t="shared" si="134"/>
        <v>publishing</v>
      </c>
      <c r="R1462" t="str">
        <f t="shared" si="135"/>
        <v>translations</v>
      </c>
      <c r="S1462" s="11">
        <f t="shared" si="136"/>
        <v>41915.896967592591</v>
      </c>
      <c r="T1462" s="11">
        <f t="shared" si="137"/>
        <v>41973.989583333328</v>
      </c>
      <c r="U14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462" t="str">
        <f>_xlfn.CONCAT(Table1[[#This Row],[state]],Table1[[#This Row],[Goal Range]])</f>
        <v>canceled50000</v>
      </c>
    </row>
    <row r="1463" spans="1:22" ht="28.8" hidden="1">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1">
        <f t="shared" si="136"/>
        <v>41899.645300925928</v>
      </c>
      <c r="T1463" s="11">
        <f t="shared" si="137"/>
        <v>41933</v>
      </c>
      <c r="U14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463" t="str">
        <f>_xlfn.CONCAT(Table1[[#This Row],[state]],Table1[[#This Row],[Goal Range]])</f>
        <v>successful19999</v>
      </c>
    </row>
    <row r="1464" spans="1:22" ht="28.8" hidden="1">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1">
        <f t="shared" si="136"/>
        <v>41344.662858796299</v>
      </c>
      <c r="T1464" s="11">
        <f t="shared" si="137"/>
        <v>41374.662858796299</v>
      </c>
      <c r="U14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64" t="str">
        <f>_xlfn.CONCAT(Table1[[#This Row],[state]],Table1[[#This Row],[Goal Range]])</f>
        <v>successful4999</v>
      </c>
    </row>
    <row r="1465" spans="1:22" ht="43.2" hidden="1">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1">
        <f t="shared" si="136"/>
        <v>41326.911319444444</v>
      </c>
      <c r="T1465" s="11">
        <f t="shared" si="137"/>
        <v>41371.869652777779</v>
      </c>
      <c r="U14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465" t="str">
        <f>_xlfn.CONCAT(Table1[[#This Row],[state]],Table1[[#This Row],[Goal Range]])</f>
        <v>successful1000</v>
      </c>
    </row>
    <row r="1466" spans="1:22" hidden="1">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1">
        <f t="shared" si="136"/>
        <v>41291.661550925928</v>
      </c>
      <c r="T1466" s="11">
        <f t="shared" si="137"/>
        <v>41321.661550925928</v>
      </c>
      <c r="U14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66" t="str">
        <f>_xlfn.CONCAT(Table1[[#This Row],[state]],Table1[[#This Row],[Goal Range]])</f>
        <v>successful9999</v>
      </c>
    </row>
    <row r="1467" spans="1:22" ht="43.2" hidden="1">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1">
        <f t="shared" si="136"/>
        <v>40959.734398148146</v>
      </c>
      <c r="T1467" s="11">
        <f t="shared" si="137"/>
        <v>40990.125</v>
      </c>
      <c r="U14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467" t="str">
        <f>_xlfn.CONCAT(Table1[[#This Row],[state]],Table1[[#This Row],[Goal Range]])</f>
        <v>successful34999</v>
      </c>
    </row>
    <row r="1468" spans="1:22" ht="43.2" hidden="1">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1">
        <f t="shared" si="136"/>
        <v>42340.172060185185</v>
      </c>
      <c r="T1468" s="11">
        <f t="shared" si="137"/>
        <v>42381.208333333328</v>
      </c>
      <c r="U14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468" t="str">
        <f>_xlfn.CONCAT(Table1[[#This Row],[state]],Table1[[#This Row],[Goal Range]])</f>
        <v>successful19999</v>
      </c>
    </row>
    <row r="1469" spans="1:22" ht="28.8" hidden="1">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1">
        <f t="shared" si="136"/>
        <v>40933.80190972222</v>
      </c>
      <c r="T1469" s="11">
        <f t="shared" si="137"/>
        <v>40993.760243055556</v>
      </c>
      <c r="U14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1469" t="str">
        <f>_xlfn.CONCAT(Table1[[#This Row],[state]],Table1[[#This Row],[Goal Range]])</f>
        <v>successful44999</v>
      </c>
    </row>
    <row r="1470" spans="1:22" ht="43.2" hidden="1">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1">
        <f t="shared" si="136"/>
        <v>40646.014456018522</v>
      </c>
      <c r="T1470" s="11">
        <f t="shared" si="137"/>
        <v>40706.014456018522</v>
      </c>
      <c r="U14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70" t="str">
        <f>_xlfn.CONCAT(Table1[[#This Row],[state]],Table1[[#This Row],[Goal Range]])</f>
        <v>successful9999</v>
      </c>
    </row>
    <row r="1471" spans="1:22" ht="43.2" hidden="1">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1">
        <f t="shared" si="136"/>
        <v>41290.598483796297</v>
      </c>
      <c r="T1471" s="11">
        <f t="shared" si="137"/>
        <v>41320.598483796297</v>
      </c>
      <c r="U14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1471" t="str">
        <f>_xlfn.CONCAT(Table1[[#This Row],[state]],Table1[[#This Row],[Goal Range]])</f>
        <v>successful44999</v>
      </c>
    </row>
    <row r="1472" spans="1:22" ht="57.6" hidden="1">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1">
        <f t="shared" si="136"/>
        <v>41250.827118055553</v>
      </c>
      <c r="T1472" s="11">
        <f t="shared" si="137"/>
        <v>41271.827118055553</v>
      </c>
      <c r="U14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72" t="str">
        <f>_xlfn.CONCAT(Table1[[#This Row],[state]],Table1[[#This Row],[Goal Range]])</f>
        <v>successful4999</v>
      </c>
    </row>
    <row r="1473" spans="1:22" ht="43.2" hidden="1">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1">
        <f t="shared" si="136"/>
        <v>42073.957569444443</v>
      </c>
      <c r="T1473" s="11">
        <f t="shared" si="137"/>
        <v>42103.957569444443</v>
      </c>
      <c r="U14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473" t="str">
        <f>_xlfn.CONCAT(Table1[[#This Row],[state]],Table1[[#This Row],[Goal Range]])</f>
        <v>successful34999</v>
      </c>
    </row>
    <row r="1474" spans="1:22" ht="57.6" hidden="1">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ref="O1474:O1537" si="138">E1474/D1474</f>
        <v>1.3870400000000001</v>
      </c>
      <c r="P1474" s="6">
        <f t="shared" si="133"/>
        <v>103.20238095238095</v>
      </c>
      <c r="Q1474" t="str">
        <f t="shared" si="134"/>
        <v>publishing</v>
      </c>
      <c r="R1474" t="str">
        <f t="shared" si="135"/>
        <v>radio &amp; podcasts</v>
      </c>
      <c r="S1474" s="11">
        <f t="shared" si="136"/>
        <v>41533.542858796296</v>
      </c>
      <c r="T1474" s="11">
        <f t="shared" si="137"/>
        <v>41563.542858796296</v>
      </c>
      <c r="U14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474" t="str">
        <f>_xlfn.CONCAT(Table1[[#This Row],[state]],Table1[[#This Row],[Goal Range]])</f>
        <v>successful29999</v>
      </c>
    </row>
    <row r="1475" spans="1:22" hidden="1">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138"/>
        <v>1.20516</v>
      </c>
      <c r="P1475" s="6">
        <f t="shared" ref="P1475:P1538" si="139">E1475/L1475</f>
        <v>38.462553191489363</v>
      </c>
      <c r="Q1475" t="str">
        <f t="shared" ref="Q1475:Q1538" si="140">LEFT(N1475,FIND("/",N1475)-1)</f>
        <v>publishing</v>
      </c>
      <c r="R1475" t="str">
        <f t="shared" ref="R1475:R1538" si="141">RIGHT(N1475,LEN(N1475)-FIND("/",N1475))</f>
        <v>radio &amp; podcasts</v>
      </c>
      <c r="S1475" s="11">
        <f t="shared" ref="S1475:S1538" si="142">(((J1475/60)/60)/24)+DATE(1970,1,1)</f>
        <v>40939.979618055557</v>
      </c>
      <c r="T1475" s="11">
        <f t="shared" ref="T1475:T1538" si="143">(((I1475/60)/60)/24)+DATE(1970,1,1)</f>
        <v>40969.979618055557</v>
      </c>
      <c r="U14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75" t="str">
        <f>_xlfn.CONCAT(Table1[[#This Row],[state]],Table1[[#This Row],[Goal Range]])</f>
        <v>successful4999</v>
      </c>
    </row>
    <row r="1476" spans="1:22" ht="43.2" hidden="1">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1">
        <f t="shared" si="142"/>
        <v>41500.727916666663</v>
      </c>
      <c r="T1476" s="11">
        <f t="shared" si="143"/>
        <v>41530.727916666663</v>
      </c>
      <c r="U14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76" t="str">
        <f>_xlfn.CONCAT(Table1[[#This Row],[state]],Table1[[#This Row],[Goal Range]])</f>
        <v>successful4999</v>
      </c>
    </row>
    <row r="1477" spans="1:22" ht="43.2" hidden="1">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1">
        <f t="shared" si="142"/>
        <v>41960.722951388889</v>
      </c>
      <c r="T1477" s="11">
        <f t="shared" si="143"/>
        <v>41993.207638888889</v>
      </c>
      <c r="U14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477" t="str">
        <f>_xlfn.CONCAT(Table1[[#This Row],[state]],Table1[[#This Row],[Goal Range]])</f>
        <v>successful19999</v>
      </c>
    </row>
    <row r="1478" spans="1:22" ht="28.8" hidden="1">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1">
        <f t="shared" si="142"/>
        <v>40766.041921296295</v>
      </c>
      <c r="T1478" s="11">
        <f t="shared" si="143"/>
        <v>40796.041921296295</v>
      </c>
      <c r="U14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78" t="str">
        <f>_xlfn.CONCAT(Table1[[#This Row],[state]],Table1[[#This Row],[Goal Range]])</f>
        <v>successful9999</v>
      </c>
    </row>
    <row r="1479" spans="1:22" ht="43.2" hidden="1">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1">
        <f t="shared" si="142"/>
        <v>40840.615787037037</v>
      </c>
      <c r="T1479" s="11">
        <f t="shared" si="143"/>
        <v>40900.125</v>
      </c>
      <c r="U14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479" t="str">
        <f>_xlfn.CONCAT(Table1[[#This Row],[state]],Table1[[#This Row],[Goal Range]])</f>
        <v>successful34999</v>
      </c>
    </row>
    <row r="1480" spans="1:22" ht="43.2" hidden="1">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1">
        <f t="shared" si="142"/>
        <v>41394.871678240743</v>
      </c>
      <c r="T1480" s="11">
        <f t="shared" si="143"/>
        <v>41408.871678240743</v>
      </c>
      <c r="U14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480" t="str">
        <f>_xlfn.CONCAT(Table1[[#This Row],[state]],Table1[[#This Row],[Goal Range]])</f>
        <v>successful0</v>
      </c>
    </row>
    <row r="1481" spans="1:22" ht="43.2" hidden="1">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1">
        <f t="shared" si="142"/>
        <v>41754.745243055557</v>
      </c>
      <c r="T1481" s="11">
        <f t="shared" si="143"/>
        <v>41769.165972222225</v>
      </c>
      <c r="U14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81" t="str">
        <f>_xlfn.CONCAT(Table1[[#This Row],[state]],Table1[[#This Row],[Goal Range]])</f>
        <v>successful4999</v>
      </c>
    </row>
    <row r="1482" spans="1:22" ht="43.2" hidden="1">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1">
        <f t="shared" si="142"/>
        <v>41464.934016203704</v>
      </c>
      <c r="T1482" s="11">
        <f t="shared" si="143"/>
        <v>41481.708333333336</v>
      </c>
      <c r="U14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482" t="str">
        <f>_xlfn.CONCAT(Table1[[#This Row],[state]],Table1[[#This Row],[Goal Range]])</f>
        <v>successful0</v>
      </c>
    </row>
    <row r="1483" spans="1:22" ht="43.2" hidden="1">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1">
        <f t="shared" si="142"/>
        <v>41550.922974537039</v>
      </c>
      <c r="T1483" s="11">
        <f t="shared" si="143"/>
        <v>41580.922974537039</v>
      </c>
      <c r="U14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83" t="str">
        <f>_xlfn.CONCAT(Table1[[#This Row],[state]],Table1[[#This Row],[Goal Range]])</f>
        <v>failed9999</v>
      </c>
    </row>
    <row r="1484" spans="1:22" ht="43.2" hidden="1">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1">
        <f t="shared" si="142"/>
        <v>41136.85805555556</v>
      </c>
      <c r="T1484" s="11">
        <f t="shared" si="143"/>
        <v>41159.32708333333</v>
      </c>
      <c r="U14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84" t="str">
        <f>_xlfn.CONCAT(Table1[[#This Row],[state]],Table1[[#This Row],[Goal Range]])</f>
        <v>failed9999</v>
      </c>
    </row>
    <row r="1485" spans="1:22" ht="43.2" hidden="1">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1">
        <f t="shared" si="142"/>
        <v>42548.192997685182</v>
      </c>
      <c r="T1485" s="11">
        <f t="shared" si="143"/>
        <v>42573.192997685182</v>
      </c>
      <c r="U14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85" t="str">
        <f>_xlfn.CONCAT(Table1[[#This Row],[state]],Table1[[#This Row],[Goal Range]])</f>
        <v>failed9999</v>
      </c>
    </row>
    <row r="1486" spans="1:22" hidden="1">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e">
        <f t="shared" si="139"/>
        <v>#DIV/0!</v>
      </c>
      <c r="Q1486" t="str">
        <f t="shared" si="140"/>
        <v>publishing</v>
      </c>
      <c r="R1486" t="str">
        <f t="shared" si="141"/>
        <v>fiction</v>
      </c>
      <c r="S1486" s="11">
        <f t="shared" si="142"/>
        <v>41053.200960648144</v>
      </c>
      <c r="T1486" s="11">
        <f t="shared" si="143"/>
        <v>41111.618750000001</v>
      </c>
      <c r="U14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86" t="str">
        <f>_xlfn.CONCAT(Table1[[#This Row],[state]],Table1[[#This Row],[Goal Range]])</f>
        <v>failed4999</v>
      </c>
    </row>
    <row r="1487" spans="1:22" ht="43.2" hidden="1">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1">
        <f t="shared" si="142"/>
        <v>42130.795983796299</v>
      </c>
      <c r="T1487" s="11">
        <f t="shared" si="143"/>
        <v>42175.795983796299</v>
      </c>
      <c r="U14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87" t="str">
        <f>_xlfn.CONCAT(Table1[[#This Row],[state]],Table1[[#This Row],[Goal Range]])</f>
        <v>failed9999</v>
      </c>
    </row>
    <row r="1488" spans="1:22" ht="57.6" hidden="1">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1">
        <f t="shared" si="142"/>
        <v>42032.168530092589</v>
      </c>
      <c r="T1488" s="11">
        <f t="shared" si="143"/>
        <v>42062.168530092589</v>
      </c>
      <c r="U14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488" t="str">
        <f>_xlfn.CONCAT(Table1[[#This Row],[state]],Table1[[#This Row],[Goal Range]])</f>
        <v>failed24999</v>
      </c>
    </row>
    <row r="1489" spans="1:22" ht="43.2" hidden="1">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e">
        <f t="shared" si="139"/>
        <v>#DIV/0!</v>
      </c>
      <c r="Q1489" t="str">
        <f t="shared" si="140"/>
        <v>publishing</v>
      </c>
      <c r="R1489" t="str">
        <f t="shared" si="141"/>
        <v>fiction</v>
      </c>
      <c r="S1489" s="11">
        <f t="shared" si="142"/>
        <v>42554.917488425926</v>
      </c>
      <c r="T1489" s="11">
        <f t="shared" si="143"/>
        <v>42584.917488425926</v>
      </c>
      <c r="U14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489" t="str">
        <f>_xlfn.CONCAT(Table1[[#This Row],[state]],Table1[[#This Row],[Goal Range]])</f>
        <v>failed14999</v>
      </c>
    </row>
    <row r="1490" spans="1:22" ht="43.2" hidden="1">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1">
        <f t="shared" si="142"/>
        <v>41614.563194444447</v>
      </c>
      <c r="T1490" s="11">
        <f t="shared" si="143"/>
        <v>41644.563194444447</v>
      </c>
      <c r="U14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490" t="str">
        <f>_xlfn.CONCAT(Table1[[#This Row],[state]],Table1[[#This Row],[Goal Range]])</f>
        <v>failed19999</v>
      </c>
    </row>
    <row r="1491" spans="1:22" ht="43.2" hidden="1">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e">
        <f t="shared" si="139"/>
        <v>#DIV/0!</v>
      </c>
      <c r="Q1491" t="str">
        <f t="shared" si="140"/>
        <v>publishing</v>
      </c>
      <c r="R1491" t="str">
        <f t="shared" si="141"/>
        <v>fiction</v>
      </c>
      <c r="S1491" s="11">
        <f t="shared" si="142"/>
        <v>41198.611712962964</v>
      </c>
      <c r="T1491" s="11">
        <f t="shared" si="143"/>
        <v>41228.653379629628</v>
      </c>
      <c r="U14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91" t="str">
        <f>_xlfn.CONCAT(Table1[[#This Row],[state]],Table1[[#This Row],[Goal Range]])</f>
        <v>failed9999</v>
      </c>
    </row>
    <row r="1492" spans="1:22" ht="43.2" hidden="1">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1">
        <f t="shared" si="142"/>
        <v>41520.561041666668</v>
      </c>
      <c r="T1492" s="11">
        <f t="shared" si="143"/>
        <v>41549.561041666668</v>
      </c>
      <c r="U14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92" t="str">
        <f>_xlfn.CONCAT(Table1[[#This Row],[state]],Table1[[#This Row],[Goal Range]])</f>
        <v>failed4999</v>
      </c>
    </row>
    <row r="1493" spans="1:22" ht="43.2" hidden="1">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1">
        <f t="shared" si="142"/>
        <v>41991.713460648149</v>
      </c>
      <c r="T1493" s="11">
        <f t="shared" si="143"/>
        <v>42050.651388888888</v>
      </c>
      <c r="U14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93" t="str">
        <f>_xlfn.CONCAT(Table1[[#This Row],[state]],Table1[[#This Row],[Goal Range]])</f>
        <v>failed4999</v>
      </c>
    </row>
    <row r="1494" spans="1:22" ht="57.6" hidden="1">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1">
        <f t="shared" si="142"/>
        <v>40682.884791666671</v>
      </c>
      <c r="T1494" s="11">
        <f t="shared" si="143"/>
        <v>40712.884791666671</v>
      </c>
      <c r="U14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94" t="str">
        <f>_xlfn.CONCAT(Table1[[#This Row],[state]],Table1[[#This Row],[Goal Range]])</f>
        <v>failed4999</v>
      </c>
    </row>
    <row r="1495" spans="1:22" ht="28.8" hidden="1">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e">
        <f t="shared" si="139"/>
        <v>#DIV/0!</v>
      </c>
      <c r="Q1495" t="str">
        <f t="shared" si="140"/>
        <v>publishing</v>
      </c>
      <c r="R1495" t="str">
        <f t="shared" si="141"/>
        <v>fiction</v>
      </c>
      <c r="S1495" s="11">
        <f t="shared" si="142"/>
        <v>41411.866608796299</v>
      </c>
      <c r="T1495" s="11">
        <f t="shared" si="143"/>
        <v>41441.866608796299</v>
      </c>
      <c r="U14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95" t="str">
        <f>_xlfn.CONCAT(Table1[[#This Row],[state]],Table1[[#This Row],[Goal Range]])</f>
        <v>failed4999</v>
      </c>
    </row>
    <row r="1496" spans="1:22" ht="43.2" hidden="1">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1">
        <f t="shared" si="142"/>
        <v>42067.722372685181</v>
      </c>
      <c r="T1496" s="11">
        <f t="shared" si="143"/>
        <v>42097.651388888888</v>
      </c>
      <c r="U14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496" t="str">
        <f>_xlfn.CONCAT(Table1[[#This Row],[state]],Table1[[#This Row],[Goal Range]])</f>
        <v>failed9999</v>
      </c>
    </row>
    <row r="1497" spans="1:22" ht="28.8" hidden="1">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e">
        <f t="shared" si="139"/>
        <v>#DIV/0!</v>
      </c>
      <c r="Q1497" t="str">
        <f t="shared" si="140"/>
        <v>publishing</v>
      </c>
      <c r="R1497" t="str">
        <f t="shared" si="141"/>
        <v>fiction</v>
      </c>
      <c r="S1497" s="11">
        <f t="shared" si="142"/>
        <v>40752.789710648147</v>
      </c>
      <c r="T1497" s="11">
        <f t="shared" si="143"/>
        <v>40782.789710648147</v>
      </c>
      <c r="U14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97" t="str">
        <f>_xlfn.CONCAT(Table1[[#This Row],[state]],Table1[[#This Row],[Goal Range]])</f>
        <v>failed4999</v>
      </c>
    </row>
    <row r="1498" spans="1:22" ht="43.2" hidden="1">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e">
        <f t="shared" si="139"/>
        <v>#DIV/0!</v>
      </c>
      <c r="Q1498" t="str">
        <f t="shared" si="140"/>
        <v>publishing</v>
      </c>
      <c r="R1498" t="str">
        <f t="shared" si="141"/>
        <v>fiction</v>
      </c>
      <c r="S1498" s="11">
        <f t="shared" si="142"/>
        <v>41838.475219907406</v>
      </c>
      <c r="T1498" s="11">
        <f t="shared" si="143"/>
        <v>41898.475219907406</v>
      </c>
      <c r="U14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498" t="str">
        <f>_xlfn.CONCAT(Table1[[#This Row],[state]],Table1[[#This Row],[Goal Range]])</f>
        <v>failed4999</v>
      </c>
    </row>
    <row r="1499" spans="1:22" ht="43.2" hidden="1">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1">
        <f t="shared" si="142"/>
        <v>41444.64261574074</v>
      </c>
      <c r="T1499" s="11">
        <f t="shared" si="143"/>
        <v>41486.821527777778</v>
      </c>
      <c r="U14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499" t="str">
        <f>_xlfn.CONCAT(Table1[[#This Row],[state]],Table1[[#This Row],[Goal Range]])</f>
        <v>failed19999</v>
      </c>
    </row>
    <row r="1500" spans="1:22" ht="43.2" hidden="1">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1">
        <f t="shared" si="142"/>
        <v>41840.983541666668</v>
      </c>
      <c r="T1500" s="11">
        <f t="shared" si="143"/>
        <v>41885.983541666668</v>
      </c>
      <c r="U15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00" t="str">
        <f>_xlfn.CONCAT(Table1[[#This Row],[state]],Table1[[#This Row],[Goal Range]])</f>
        <v>failed4999</v>
      </c>
    </row>
    <row r="1501" spans="1:22" ht="43.2" hidden="1">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1">
        <f t="shared" si="142"/>
        <v>42527.007326388892</v>
      </c>
      <c r="T1501" s="11">
        <f t="shared" si="143"/>
        <v>42587.007326388892</v>
      </c>
      <c r="U15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01" t="str">
        <f>_xlfn.CONCAT(Table1[[#This Row],[state]],Table1[[#This Row],[Goal Range]])</f>
        <v>failed4999</v>
      </c>
    </row>
    <row r="1502" spans="1:22" ht="43.2" hidden="1">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1">
        <f t="shared" si="142"/>
        <v>41365.904594907406</v>
      </c>
      <c r="T1502" s="11">
        <f t="shared" si="143"/>
        <v>41395.904594907406</v>
      </c>
      <c r="U15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02" t="str">
        <f>_xlfn.CONCAT(Table1[[#This Row],[state]],Table1[[#This Row],[Goal Range]])</f>
        <v>failed4999</v>
      </c>
    </row>
    <row r="1503" spans="1:22" ht="28.8" hidden="1">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1">
        <f t="shared" si="142"/>
        <v>42163.583599537036</v>
      </c>
      <c r="T1503" s="11">
        <f t="shared" si="143"/>
        <v>42193.583599537036</v>
      </c>
      <c r="U15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503" t="str">
        <f>_xlfn.CONCAT(Table1[[#This Row],[state]],Table1[[#This Row],[Goal Range]])</f>
        <v>successful50000</v>
      </c>
    </row>
    <row r="1504" spans="1:22" ht="43.2" hidden="1">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1">
        <f t="shared" si="142"/>
        <v>42426.542592592596</v>
      </c>
      <c r="T1504" s="11">
        <f t="shared" si="143"/>
        <v>42454.916666666672</v>
      </c>
      <c r="U15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504" t="str">
        <f>_xlfn.CONCAT(Table1[[#This Row],[state]],Table1[[#This Row],[Goal Range]])</f>
        <v>successful24999</v>
      </c>
    </row>
    <row r="1505" spans="1:22" ht="43.2" hidden="1">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1">
        <f t="shared" si="142"/>
        <v>42606.347233796296</v>
      </c>
      <c r="T1505" s="11">
        <f t="shared" si="143"/>
        <v>42666.347233796296</v>
      </c>
      <c r="U15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05" t="str">
        <f>_xlfn.CONCAT(Table1[[#This Row],[state]],Table1[[#This Row],[Goal Range]])</f>
        <v>successful4999</v>
      </c>
    </row>
    <row r="1506" spans="1:22" ht="43.2" hidden="1">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1">
        <f t="shared" si="142"/>
        <v>41772.657685185186</v>
      </c>
      <c r="T1506" s="11">
        <f t="shared" si="143"/>
        <v>41800.356249999997</v>
      </c>
      <c r="U15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506" t="str">
        <f>_xlfn.CONCAT(Table1[[#This Row],[state]],Table1[[#This Row],[Goal Range]])</f>
        <v>successful9999</v>
      </c>
    </row>
    <row r="1507" spans="1:22" ht="57.6" hidden="1">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1">
        <f t="shared" si="142"/>
        <v>42414.44332175926</v>
      </c>
      <c r="T1507" s="11">
        <f t="shared" si="143"/>
        <v>42451.834027777775</v>
      </c>
      <c r="U15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507" t="str">
        <f>_xlfn.CONCAT(Table1[[#This Row],[state]],Table1[[#This Row],[Goal Range]])</f>
        <v>successful19999</v>
      </c>
    </row>
    <row r="1508" spans="1:22" ht="43.2" hidden="1">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1">
        <f t="shared" si="142"/>
        <v>41814.785925925928</v>
      </c>
      <c r="T1508" s="11">
        <f t="shared" si="143"/>
        <v>41844.785925925928</v>
      </c>
      <c r="U15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08" t="str">
        <f>_xlfn.CONCAT(Table1[[#This Row],[state]],Table1[[#This Row],[Goal Range]])</f>
        <v>successful4999</v>
      </c>
    </row>
    <row r="1509" spans="1:22" ht="57.6" hidden="1">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1">
        <f t="shared" si="142"/>
        <v>40254.450335648151</v>
      </c>
      <c r="T1509" s="11">
        <f t="shared" si="143"/>
        <v>40313.340277777781</v>
      </c>
      <c r="U15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09" t="str">
        <f>_xlfn.CONCAT(Table1[[#This Row],[state]],Table1[[#This Row],[Goal Range]])</f>
        <v>successful4999</v>
      </c>
    </row>
    <row r="1510" spans="1:22" ht="43.2" hidden="1">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1">
        <f t="shared" si="142"/>
        <v>41786.614363425928</v>
      </c>
      <c r="T1510" s="11">
        <f t="shared" si="143"/>
        <v>41817.614363425928</v>
      </c>
      <c r="U15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510" t="str">
        <f>_xlfn.CONCAT(Table1[[#This Row],[state]],Table1[[#This Row],[Goal Range]])</f>
        <v>successful19999</v>
      </c>
    </row>
    <row r="1511" spans="1:22" ht="43.2" hidden="1">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1">
        <f t="shared" si="142"/>
        <v>42751.533391203702</v>
      </c>
      <c r="T1511" s="11">
        <f t="shared" si="143"/>
        <v>42780.957638888889</v>
      </c>
      <c r="U15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511" t="str">
        <f>_xlfn.CONCAT(Table1[[#This Row],[state]],Table1[[#This Row],[Goal Range]])</f>
        <v>successful19999</v>
      </c>
    </row>
    <row r="1512" spans="1:22" ht="43.2" hidden="1">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1">
        <f t="shared" si="142"/>
        <v>41809.385162037033</v>
      </c>
      <c r="T1512" s="11">
        <f t="shared" si="143"/>
        <v>41839.385162037033</v>
      </c>
      <c r="U15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512" t="str">
        <f>_xlfn.CONCAT(Table1[[#This Row],[state]],Table1[[#This Row],[Goal Range]])</f>
        <v>successful19999</v>
      </c>
    </row>
    <row r="1513" spans="1:22" ht="57.6" hidden="1">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1">
        <f t="shared" si="142"/>
        <v>42296.583379629628</v>
      </c>
      <c r="T1513" s="11">
        <f t="shared" si="143"/>
        <v>42326.625046296293</v>
      </c>
      <c r="U15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513" t="str">
        <f>_xlfn.CONCAT(Table1[[#This Row],[state]],Table1[[#This Row],[Goal Range]])</f>
        <v>successful14999</v>
      </c>
    </row>
    <row r="1514" spans="1:22" ht="43.2" hidden="1">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1">
        <f t="shared" si="142"/>
        <v>42741.684479166666</v>
      </c>
      <c r="T1514" s="11">
        <f t="shared" si="143"/>
        <v>42771.684479166666</v>
      </c>
      <c r="U15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14" t="str">
        <f>_xlfn.CONCAT(Table1[[#This Row],[state]],Table1[[#This Row],[Goal Range]])</f>
        <v>successful4999</v>
      </c>
    </row>
    <row r="1515" spans="1:22" ht="43.2" hidden="1">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1">
        <f t="shared" si="142"/>
        <v>41806.637337962966</v>
      </c>
      <c r="T1515" s="11">
        <f t="shared" si="143"/>
        <v>41836.637337962966</v>
      </c>
      <c r="U15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515" t="str">
        <f>_xlfn.CONCAT(Table1[[#This Row],[state]],Table1[[#This Row],[Goal Range]])</f>
        <v>successful9999</v>
      </c>
    </row>
    <row r="1516" spans="1:22" ht="43.2" hidden="1">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1">
        <f t="shared" si="142"/>
        <v>42234.597685185188</v>
      </c>
      <c r="T1516" s="11">
        <f t="shared" si="143"/>
        <v>42274.597685185188</v>
      </c>
      <c r="U15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516" t="str">
        <f>_xlfn.CONCAT(Table1[[#This Row],[state]],Table1[[#This Row],[Goal Range]])</f>
        <v>successful29999</v>
      </c>
    </row>
    <row r="1517" spans="1:22" ht="43.2" hidden="1">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1">
        <f t="shared" si="142"/>
        <v>42415.253437499996</v>
      </c>
      <c r="T1517" s="11">
        <f t="shared" si="143"/>
        <v>42445.211770833332</v>
      </c>
      <c r="U15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517" t="str">
        <f>_xlfn.CONCAT(Table1[[#This Row],[state]],Table1[[#This Row],[Goal Range]])</f>
        <v>successful50000</v>
      </c>
    </row>
    <row r="1518" spans="1:22" ht="43.2" hidden="1">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1">
        <f t="shared" si="142"/>
        <v>42619.466342592597</v>
      </c>
      <c r="T1518" s="11">
        <f t="shared" si="143"/>
        <v>42649.583333333328</v>
      </c>
      <c r="U15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518" t="str">
        <f>_xlfn.CONCAT(Table1[[#This Row],[state]],Table1[[#This Row],[Goal Range]])</f>
        <v>successful19999</v>
      </c>
    </row>
    <row r="1519" spans="1:22" ht="43.2" hidden="1">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1">
        <f t="shared" si="142"/>
        <v>41948.56658564815</v>
      </c>
      <c r="T1519" s="11">
        <f t="shared" si="143"/>
        <v>41979.25</v>
      </c>
      <c r="U15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519" t="str">
        <f>_xlfn.CONCAT(Table1[[#This Row],[state]],Table1[[#This Row],[Goal Range]])</f>
        <v>successful19999</v>
      </c>
    </row>
    <row r="1520" spans="1:22" ht="28.8" hidden="1">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1">
        <f t="shared" si="142"/>
        <v>41760.8200462963</v>
      </c>
      <c r="T1520" s="11">
        <f t="shared" si="143"/>
        <v>41790.8200462963</v>
      </c>
      <c r="U15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520" t="str">
        <f>_xlfn.CONCAT(Table1[[#This Row],[state]],Table1[[#This Row],[Goal Range]])</f>
        <v>successful19999</v>
      </c>
    </row>
    <row r="1521" spans="1:22" ht="43.2" hidden="1">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1">
        <f t="shared" si="142"/>
        <v>41782.741701388892</v>
      </c>
      <c r="T1521" s="11">
        <f t="shared" si="143"/>
        <v>41810.915972222225</v>
      </c>
      <c r="U15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521" t="str">
        <f>_xlfn.CONCAT(Table1[[#This Row],[state]],Table1[[#This Row],[Goal Range]])</f>
        <v>successful9999</v>
      </c>
    </row>
    <row r="1522" spans="1:22" ht="28.8" hidden="1">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1">
        <f t="shared" si="142"/>
        <v>41955.857789351852</v>
      </c>
      <c r="T1522" s="11">
        <f t="shared" si="143"/>
        <v>41992.166666666672</v>
      </c>
      <c r="U15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522" t="str">
        <f>_xlfn.CONCAT(Table1[[#This Row],[state]],Table1[[#This Row],[Goal Range]])</f>
        <v>successful19999</v>
      </c>
    </row>
    <row r="1523" spans="1:22" ht="43.2" hidden="1">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1">
        <f t="shared" si="142"/>
        <v>42493.167719907404</v>
      </c>
      <c r="T1523" s="11">
        <f t="shared" si="143"/>
        <v>42528.167719907404</v>
      </c>
      <c r="U15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1523" t="str">
        <f>_xlfn.CONCAT(Table1[[#This Row],[state]],Table1[[#This Row],[Goal Range]])</f>
        <v>successful39999</v>
      </c>
    </row>
    <row r="1524" spans="1:22" ht="57.6" hidden="1">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1">
        <f t="shared" si="142"/>
        <v>41899.830312500002</v>
      </c>
      <c r="T1524" s="11">
        <f t="shared" si="143"/>
        <v>41929.830312500002</v>
      </c>
      <c r="U15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1524" t="str">
        <f>_xlfn.CONCAT(Table1[[#This Row],[state]],Table1[[#This Row],[Goal Range]])</f>
        <v>successful44999</v>
      </c>
    </row>
    <row r="1525" spans="1:22" ht="43.2" hidden="1">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1">
        <f t="shared" si="142"/>
        <v>41964.751342592594</v>
      </c>
      <c r="T1525" s="11">
        <f t="shared" si="143"/>
        <v>41996</v>
      </c>
      <c r="U15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525" t="str">
        <f>_xlfn.CONCAT(Table1[[#This Row],[state]],Table1[[#This Row],[Goal Range]])</f>
        <v>successful19999</v>
      </c>
    </row>
    <row r="1526" spans="1:22" ht="43.2" hidden="1">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1">
        <f t="shared" si="142"/>
        <v>42756.501041666663</v>
      </c>
      <c r="T1526" s="11">
        <f t="shared" si="143"/>
        <v>42786.501041666663</v>
      </c>
      <c r="U15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26" t="str">
        <f>_xlfn.CONCAT(Table1[[#This Row],[state]],Table1[[#This Row],[Goal Range]])</f>
        <v>successful4999</v>
      </c>
    </row>
    <row r="1527" spans="1:22" ht="43.2" hidden="1">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1">
        <f t="shared" si="142"/>
        <v>42570.702986111108</v>
      </c>
      <c r="T1527" s="11">
        <f t="shared" si="143"/>
        <v>42600.702986111108</v>
      </c>
      <c r="U15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27" t="str">
        <f>_xlfn.CONCAT(Table1[[#This Row],[state]],Table1[[#This Row],[Goal Range]])</f>
        <v>successful4999</v>
      </c>
    </row>
    <row r="1528" spans="1:22" ht="43.2" hidden="1">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1">
        <f t="shared" si="142"/>
        <v>42339.276006944448</v>
      </c>
      <c r="T1528" s="11">
        <f t="shared" si="143"/>
        <v>42388.276006944448</v>
      </c>
      <c r="U15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528" t="str">
        <f>_xlfn.CONCAT(Table1[[#This Row],[state]],Table1[[#This Row],[Goal Range]])</f>
        <v>successful24999</v>
      </c>
    </row>
    <row r="1529" spans="1:22" ht="43.2" hidden="1">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1">
        <f t="shared" si="142"/>
        <v>42780.600532407407</v>
      </c>
      <c r="T1529" s="11">
        <f t="shared" si="143"/>
        <v>42808.558865740735</v>
      </c>
      <c r="U15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29" t="str">
        <f>_xlfn.CONCAT(Table1[[#This Row],[state]],Table1[[#This Row],[Goal Range]])</f>
        <v>successful4999</v>
      </c>
    </row>
    <row r="1530" spans="1:22" ht="28.8" hidden="1">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1">
        <f t="shared" si="142"/>
        <v>42736.732893518521</v>
      </c>
      <c r="T1530" s="11">
        <f t="shared" si="143"/>
        <v>42767</v>
      </c>
      <c r="U15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30" t="str">
        <f>_xlfn.CONCAT(Table1[[#This Row],[state]],Table1[[#This Row],[Goal Range]])</f>
        <v>successful4999</v>
      </c>
    </row>
    <row r="1531" spans="1:22" ht="28.8" hidden="1">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1">
        <f t="shared" si="142"/>
        <v>42052.628703703704</v>
      </c>
      <c r="T1531" s="11">
        <f t="shared" si="143"/>
        <v>42082.587037037039</v>
      </c>
      <c r="U15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531" t="str">
        <f>_xlfn.CONCAT(Table1[[#This Row],[state]],Table1[[#This Row],[Goal Range]])</f>
        <v>successful19999</v>
      </c>
    </row>
    <row r="1532" spans="1:22" ht="57.6" hidden="1">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1">
        <f t="shared" si="142"/>
        <v>42275.767303240747</v>
      </c>
      <c r="T1532" s="11">
        <f t="shared" si="143"/>
        <v>42300.767303240747</v>
      </c>
      <c r="U15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1532" t="str">
        <f>_xlfn.CONCAT(Table1[[#This Row],[state]],Table1[[#This Row],[Goal Range]])</f>
        <v>successful39999</v>
      </c>
    </row>
    <row r="1533" spans="1:22" ht="57.6" hidden="1">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1">
        <f t="shared" si="142"/>
        <v>41941.802384259259</v>
      </c>
      <c r="T1533" s="11">
        <f t="shared" si="143"/>
        <v>41974.125</v>
      </c>
      <c r="U15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33" t="str">
        <f>_xlfn.CONCAT(Table1[[#This Row],[state]],Table1[[#This Row],[Goal Range]])</f>
        <v>successful4999</v>
      </c>
    </row>
    <row r="1534" spans="1:22" ht="43.2" hidden="1">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1">
        <f t="shared" si="142"/>
        <v>42391.475289351853</v>
      </c>
      <c r="T1534" s="11">
        <f t="shared" si="143"/>
        <v>42415.625</v>
      </c>
      <c r="U15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534" t="str">
        <f>_xlfn.CONCAT(Table1[[#This Row],[state]],Table1[[#This Row],[Goal Range]])</f>
        <v>successful9999</v>
      </c>
    </row>
    <row r="1535" spans="1:22" ht="43.2" hidden="1">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1">
        <f t="shared" si="142"/>
        <v>42443.00204861111</v>
      </c>
      <c r="T1535" s="11">
        <f t="shared" si="143"/>
        <v>42492.165972222225</v>
      </c>
      <c r="U15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1535" t="str">
        <f>_xlfn.CONCAT(Table1[[#This Row],[state]],Table1[[#This Row],[Goal Range]])</f>
        <v>successful49999</v>
      </c>
    </row>
    <row r="1536" spans="1:22" ht="43.2" hidden="1">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1">
        <f t="shared" si="142"/>
        <v>42221.67432870371</v>
      </c>
      <c r="T1536" s="11">
        <f t="shared" si="143"/>
        <v>42251.67432870371</v>
      </c>
      <c r="U15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536" t="str">
        <f>_xlfn.CONCAT(Table1[[#This Row],[state]],Table1[[#This Row],[Goal Range]])</f>
        <v>successful9999</v>
      </c>
    </row>
    <row r="1537" spans="1:22" ht="43.2" hidden="1">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1">
        <f t="shared" si="142"/>
        <v>42484.829062500001</v>
      </c>
      <c r="T1537" s="11">
        <f t="shared" si="143"/>
        <v>42513.916666666672</v>
      </c>
      <c r="U15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37" t="str">
        <f>_xlfn.CONCAT(Table1[[#This Row],[state]],Table1[[#This Row],[Goal Range]])</f>
        <v>successful4999</v>
      </c>
    </row>
    <row r="1538" spans="1:22" ht="57.6" hidden="1">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ref="O1538:O1601" si="144">E1538/D1538</f>
        <v>2.5030841666666666</v>
      </c>
      <c r="P1538" s="6">
        <f t="shared" si="139"/>
        <v>66.015406593406595</v>
      </c>
      <c r="Q1538" t="str">
        <f t="shared" si="140"/>
        <v>photography</v>
      </c>
      <c r="R1538" t="str">
        <f t="shared" si="141"/>
        <v>photobooks</v>
      </c>
      <c r="S1538" s="11">
        <f t="shared" si="142"/>
        <v>42213.802199074074</v>
      </c>
      <c r="T1538" s="11">
        <f t="shared" si="143"/>
        <v>42243.802199074074</v>
      </c>
      <c r="U15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538" t="str">
        <f>_xlfn.CONCAT(Table1[[#This Row],[state]],Table1[[#This Row],[Goal Range]])</f>
        <v>successful14999</v>
      </c>
    </row>
    <row r="1539" spans="1:22" ht="43.2" hidden="1">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144"/>
        <v>1.7989999999999999</v>
      </c>
      <c r="P1539" s="6">
        <f t="shared" ref="P1539:P1602" si="145">E1539/L1539</f>
        <v>96.375</v>
      </c>
      <c r="Q1539" t="str">
        <f t="shared" ref="Q1539:Q1602" si="146">LEFT(N1539,FIND("/",N1539)-1)</f>
        <v>photography</v>
      </c>
      <c r="R1539" t="str">
        <f t="shared" ref="R1539:R1602" si="147">RIGHT(N1539,LEN(N1539)-FIND("/",N1539))</f>
        <v>photobooks</v>
      </c>
      <c r="S1539" s="11">
        <f t="shared" ref="S1539:S1602" si="148">(((J1539/60)/60)/24)+DATE(1970,1,1)</f>
        <v>42552.315127314811</v>
      </c>
      <c r="T1539" s="11">
        <f t="shared" ref="T1539:T1602" si="149">(((I1539/60)/60)/24)+DATE(1970,1,1)</f>
        <v>42588.75</v>
      </c>
      <c r="U15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539" t="str">
        <f>_xlfn.CONCAT(Table1[[#This Row],[state]],Table1[[#This Row],[Goal Range]])</f>
        <v>successful14999</v>
      </c>
    </row>
    <row r="1540" spans="1:22" ht="43.2" hidden="1">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1">
        <f t="shared" si="148"/>
        <v>41981.782060185185</v>
      </c>
      <c r="T1540" s="11">
        <f t="shared" si="149"/>
        <v>42026.782060185185</v>
      </c>
      <c r="U15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540" t="str">
        <f>_xlfn.CONCAT(Table1[[#This Row],[state]],Table1[[#This Row],[Goal Range]])</f>
        <v>successful9999</v>
      </c>
    </row>
    <row r="1541" spans="1:22" ht="43.2" hidden="1">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1">
        <f t="shared" si="148"/>
        <v>42705.919201388882</v>
      </c>
      <c r="T1541" s="11">
        <f t="shared" si="149"/>
        <v>42738.919201388882</v>
      </c>
      <c r="U15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541" t="str">
        <f>_xlfn.CONCAT(Table1[[#This Row],[state]],Table1[[#This Row],[Goal Range]])</f>
        <v>successful24999</v>
      </c>
    </row>
    <row r="1542" spans="1:22" ht="43.2" hidden="1">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1">
        <f t="shared" si="148"/>
        <v>41939.00712962963</v>
      </c>
      <c r="T1542" s="11">
        <f t="shared" si="149"/>
        <v>41969.052083333328</v>
      </c>
      <c r="U15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542" t="str">
        <f>_xlfn.CONCAT(Table1[[#This Row],[state]],Table1[[#This Row],[Goal Range]])</f>
        <v>successful19999</v>
      </c>
    </row>
    <row r="1543" spans="1:22" ht="43.2" hidden="1">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1">
        <f t="shared" si="148"/>
        <v>41974.712245370371</v>
      </c>
      <c r="T1543" s="11">
        <f t="shared" si="149"/>
        <v>42004.712245370371</v>
      </c>
      <c r="U15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543" t="str">
        <f>_xlfn.CONCAT(Table1[[#This Row],[state]],Table1[[#This Row],[Goal Range]])</f>
        <v>failed19999</v>
      </c>
    </row>
    <row r="1544" spans="1:22" ht="43.2" hidden="1">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1">
        <f t="shared" si="148"/>
        <v>42170.996527777781</v>
      </c>
      <c r="T1544" s="11">
        <f t="shared" si="149"/>
        <v>42185.996527777781</v>
      </c>
      <c r="U15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544" t="str">
        <f>_xlfn.CONCAT(Table1[[#This Row],[state]],Table1[[#This Row],[Goal Range]])</f>
        <v>failed1000</v>
      </c>
    </row>
    <row r="1545" spans="1:22" ht="43.2" hidden="1">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1">
        <f t="shared" si="148"/>
        <v>41935.509652777779</v>
      </c>
      <c r="T1545" s="11">
        <f t="shared" si="149"/>
        <v>41965.551319444443</v>
      </c>
      <c r="U15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45" t="str">
        <f>_xlfn.CONCAT(Table1[[#This Row],[state]],Table1[[#This Row],[Goal Range]])</f>
        <v>failed4999</v>
      </c>
    </row>
    <row r="1546" spans="1:22" ht="43.2" hidden="1">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e">
        <f t="shared" si="145"/>
        <v>#DIV/0!</v>
      </c>
      <c r="Q1546" t="str">
        <f t="shared" si="146"/>
        <v>photography</v>
      </c>
      <c r="R1546" t="str">
        <f t="shared" si="147"/>
        <v>nature</v>
      </c>
      <c r="S1546" s="11">
        <f t="shared" si="148"/>
        <v>42053.051203703704</v>
      </c>
      <c r="T1546" s="11">
        <f t="shared" si="149"/>
        <v>42095.012499999997</v>
      </c>
      <c r="U15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46" t="str">
        <f>_xlfn.CONCAT(Table1[[#This Row],[state]],Table1[[#This Row],[Goal Range]])</f>
        <v>failed4999</v>
      </c>
    </row>
    <row r="1547" spans="1:22" ht="43.2" hidden="1">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1">
        <f t="shared" si="148"/>
        <v>42031.884652777779</v>
      </c>
      <c r="T1547" s="11">
        <f t="shared" si="149"/>
        <v>42065.886111111111</v>
      </c>
      <c r="U15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47" t="str">
        <f>_xlfn.CONCAT(Table1[[#This Row],[state]],Table1[[#This Row],[Goal Range]])</f>
        <v>failed4999</v>
      </c>
    </row>
    <row r="1548" spans="1:22" ht="43.2" hidden="1">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1">
        <f t="shared" si="148"/>
        <v>41839.212951388887</v>
      </c>
      <c r="T1548" s="11">
        <f t="shared" si="149"/>
        <v>41899.212951388887</v>
      </c>
      <c r="U15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48" t="str">
        <f>_xlfn.CONCAT(Table1[[#This Row],[state]],Table1[[#This Row],[Goal Range]])</f>
        <v>failed4999</v>
      </c>
    </row>
    <row r="1549" spans="1:22" ht="43.2" hidden="1">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e">
        <f t="shared" si="145"/>
        <v>#DIV/0!</v>
      </c>
      <c r="Q1549" t="str">
        <f t="shared" si="146"/>
        <v>photography</v>
      </c>
      <c r="R1549" t="str">
        <f t="shared" si="147"/>
        <v>nature</v>
      </c>
      <c r="S1549" s="11">
        <f t="shared" si="148"/>
        <v>42782.426875000005</v>
      </c>
      <c r="T1549" s="11">
        <f t="shared" si="149"/>
        <v>42789.426875000005</v>
      </c>
      <c r="U15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549" t="str">
        <f>_xlfn.CONCAT(Table1[[#This Row],[state]],Table1[[#This Row],[Goal Range]])</f>
        <v>failed1000</v>
      </c>
    </row>
    <row r="1550" spans="1:22" ht="28.8" hidden="1">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1">
        <f t="shared" si="148"/>
        <v>42286.88217592593</v>
      </c>
      <c r="T1550" s="11">
        <f t="shared" si="149"/>
        <v>42316.923842592587</v>
      </c>
      <c r="U15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550" t="str">
        <f>_xlfn.CONCAT(Table1[[#This Row],[state]],Table1[[#This Row],[Goal Range]])</f>
        <v>failed1000</v>
      </c>
    </row>
    <row r="1551" spans="1:22" ht="43.2" hidden="1">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1">
        <f t="shared" si="148"/>
        <v>42281.136099537034</v>
      </c>
      <c r="T1551" s="11">
        <f t="shared" si="149"/>
        <v>42311.177766203706</v>
      </c>
      <c r="U15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551" t="str">
        <f>_xlfn.CONCAT(Table1[[#This Row],[state]],Table1[[#This Row],[Goal Range]])</f>
        <v>failed1000</v>
      </c>
    </row>
    <row r="1552" spans="1:22" ht="57.6" hidden="1">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1">
        <f t="shared" si="148"/>
        <v>42472.449467592596</v>
      </c>
      <c r="T1552" s="11">
        <f t="shared" si="149"/>
        <v>42502.449467592596</v>
      </c>
      <c r="U15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552" t="str">
        <f>_xlfn.CONCAT(Table1[[#This Row],[state]],Table1[[#This Row],[Goal Range]])</f>
        <v>failed1000</v>
      </c>
    </row>
    <row r="1553" spans="1:22" ht="43.2" hidden="1">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e">
        <f t="shared" si="145"/>
        <v>#DIV/0!</v>
      </c>
      <c r="Q1553" t="str">
        <f t="shared" si="146"/>
        <v>photography</v>
      </c>
      <c r="R1553" t="str">
        <f t="shared" si="147"/>
        <v>nature</v>
      </c>
      <c r="S1553" s="11">
        <f t="shared" si="148"/>
        <v>42121.824525462958</v>
      </c>
      <c r="T1553" s="11">
        <f t="shared" si="149"/>
        <v>42151.824525462958</v>
      </c>
      <c r="U15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53" t="str">
        <f>_xlfn.CONCAT(Table1[[#This Row],[state]],Table1[[#This Row],[Goal Range]])</f>
        <v>failed4999</v>
      </c>
    </row>
    <row r="1554" spans="1:22" ht="43.2" hidden="1">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1">
        <f t="shared" si="148"/>
        <v>41892.688750000001</v>
      </c>
      <c r="T1554" s="11">
        <f t="shared" si="149"/>
        <v>41913.165972222225</v>
      </c>
      <c r="U15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54" t="str">
        <f>_xlfn.CONCAT(Table1[[#This Row],[state]],Table1[[#This Row],[Goal Range]])</f>
        <v>failed4999</v>
      </c>
    </row>
    <row r="1555" spans="1:22" ht="43.2" hidden="1">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e">
        <f t="shared" si="145"/>
        <v>#DIV/0!</v>
      </c>
      <c r="Q1555" t="str">
        <f t="shared" si="146"/>
        <v>photography</v>
      </c>
      <c r="R1555" t="str">
        <f t="shared" si="147"/>
        <v>nature</v>
      </c>
      <c r="S1555" s="11">
        <f t="shared" si="148"/>
        <v>42219.282951388886</v>
      </c>
      <c r="T1555" s="11">
        <f t="shared" si="149"/>
        <v>42249.282951388886</v>
      </c>
      <c r="U15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555" t="str">
        <f>_xlfn.CONCAT(Table1[[#This Row],[state]],Table1[[#This Row],[Goal Range]])</f>
        <v>failed9999</v>
      </c>
    </row>
    <row r="1556" spans="1:22" ht="57.6" hidden="1">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e">
        <f t="shared" si="145"/>
        <v>#DIV/0!</v>
      </c>
      <c r="Q1556" t="str">
        <f t="shared" si="146"/>
        <v>photography</v>
      </c>
      <c r="R1556" t="str">
        <f t="shared" si="147"/>
        <v>nature</v>
      </c>
      <c r="S1556" s="11">
        <f t="shared" si="148"/>
        <v>42188.252199074079</v>
      </c>
      <c r="T1556" s="11">
        <f t="shared" si="149"/>
        <v>42218.252199074079</v>
      </c>
      <c r="U15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556" t="str">
        <f>_xlfn.CONCAT(Table1[[#This Row],[state]],Table1[[#This Row],[Goal Range]])</f>
        <v>failed24999</v>
      </c>
    </row>
    <row r="1557" spans="1:22" ht="43.2" hidden="1">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e">
        <f t="shared" si="145"/>
        <v>#DIV/0!</v>
      </c>
      <c r="Q1557" t="str">
        <f t="shared" si="146"/>
        <v>photography</v>
      </c>
      <c r="R1557" t="str">
        <f t="shared" si="147"/>
        <v>nature</v>
      </c>
      <c r="S1557" s="11">
        <f t="shared" si="148"/>
        <v>42241.613796296297</v>
      </c>
      <c r="T1557" s="11">
        <f t="shared" si="149"/>
        <v>42264.708333333328</v>
      </c>
      <c r="U15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557" t="str">
        <f>_xlfn.CONCAT(Table1[[#This Row],[state]],Table1[[#This Row],[Goal Range]])</f>
        <v>failed1000</v>
      </c>
    </row>
    <row r="1558" spans="1:22" ht="43.2" hidden="1">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1">
        <f t="shared" si="148"/>
        <v>42525.153055555551</v>
      </c>
      <c r="T1558" s="11">
        <f t="shared" si="149"/>
        <v>42555.153055555551</v>
      </c>
      <c r="U15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58" t="str">
        <f>_xlfn.CONCAT(Table1[[#This Row],[state]],Table1[[#This Row],[Goal Range]])</f>
        <v>failed4999</v>
      </c>
    </row>
    <row r="1559" spans="1:22" ht="43.2" hidden="1">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1">
        <f t="shared" si="148"/>
        <v>41871.65315972222</v>
      </c>
      <c r="T1559" s="11">
        <f t="shared" si="149"/>
        <v>41902.65315972222</v>
      </c>
      <c r="U15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59" t="str">
        <f>_xlfn.CONCAT(Table1[[#This Row],[state]],Table1[[#This Row],[Goal Range]])</f>
        <v>failed4999</v>
      </c>
    </row>
    <row r="1560" spans="1:22" ht="43.2" hidden="1">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1">
        <f t="shared" si="148"/>
        <v>42185.397673611107</v>
      </c>
      <c r="T1560" s="11">
        <f t="shared" si="149"/>
        <v>42244.508333333331</v>
      </c>
      <c r="U15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560" t="str">
        <f>_xlfn.CONCAT(Table1[[#This Row],[state]],Table1[[#This Row],[Goal Range]])</f>
        <v>failed1000</v>
      </c>
    </row>
    <row r="1561" spans="1:22" ht="28.8" hidden="1">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1">
        <f t="shared" si="148"/>
        <v>42108.05322916666</v>
      </c>
      <c r="T1561" s="11">
        <f t="shared" si="149"/>
        <v>42123.05322916666</v>
      </c>
      <c r="U15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561" t="str">
        <f>_xlfn.CONCAT(Table1[[#This Row],[state]],Table1[[#This Row],[Goal Range]])</f>
        <v>failed19999</v>
      </c>
    </row>
    <row r="1562" spans="1:22" ht="43.2" hidden="1">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1">
        <f t="shared" si="148"/>
        <v>41936.020752314813</v>
      </c>
      <c r="T1562" s="11">
        <f t="shared" si="149"/>
        <v>41956.062418981484</v>
      </c>
      <c r="U15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62" t="str">
        <f>_xlfn.CONCAT(Table1[[#This Row],[state]],Table1[[#This Row],[Goal Range]])</f>
        <v>failed4999</v>
      </c>
    </row>
    <row r="1563" spans="1:22" ht="43.2" hidden="1">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1">
        <f t="shared" si="148"/>
        <v>41555.041701388887</v>
      </c>
      <c r="T1563" s="11">
        <f t="shared" si="149"/>
        <v>41585.083368055559</v>
      </c>
      <c r="U15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563" t="str">
        <f>_xlfn.CONCAT(Table1[[#This Row],[state]],Table1[[#This Row],[Goal Range]])</f>
        <v>canceled14999</v>
      </c>
    </row>
    <row r="1564" spans="1:22" ht="57.6" hidden="1">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e">
        <f t="shared" si="145"/>
        <v>#DIV/0!</v>
      </c>
      <c r="Q1564" t="str">
        <f t="shared" si="146"/>
        <v>publishing</v>
      </c>
      <c r="R1564" t="str">
        <f t="shared" si="147"/>
        <v>art books</v>
      </c>
      <c r="S1564" s="11">
        <f t="shared" si="148"/>
        <v>40079.566157407404</v>
      </c>
      <c r="T1564" s="11">
        <f t="shared" si="149"/>
        <v>40149.034722222219</v>
      </c>
      <c r="U15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64" t="str">
        <f>_xlfn.CONCAT(Table1[[#This Row],[state]],Table1[[#This Row],[Goal Range]])</f>
        <v>canceled4999</v>
      </c>
    </row>
    <row r="1565" spans="1:22" ht="43.2" hidden="1">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1">
        <f t="shared" si="148"/>
        <v>41652.742488425924</v>
      </c>
      <c r="T1565" s="11">
        <f t="shared" si="149"/>
        <v>41712.700821759259</v>
      </c>
      <c r="U15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565" t="str">
        <f>_xlfn.CONCAT(Table1[[#This Row],[state]],Table1[[#This Row],[Goal Range]])</f>
        <v>canceled9999</v>
      </c>
    </row>
    <row r="1566" spans="1:22" ht="43.2" hidden="1">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1">
        <f t="shared" si="148"/>
        <v>42121.367002314815</v>
      </c>
      <c r="T1566" s="11">
        <f t="shared" si="149"/>
        <v>42152.836805555555</v>
      </c>
      <c r="U15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566" t="str">
        <f>_xlfn.CONCAT(Table1[[#This Row],[state]],Table1[[#This Row],[Goal Range]])</f>
        <v>canceled14999</v>
      </c>
    </row>
    <row r="1567" spans="1:22" ht="43.2" hidden="1">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1">
        <f t="shared" si="148"/>
        <v>40672.729872685188</v>
      </c>
      <c r="T1567" s="11">
        <f t="shared" si="149"/>
        <v>40702.729872685188</v>
      </c>
      <c r="U15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67" t="str">
        <f>_xlfn.CONCAT(Table1[[#This Row],[state]],Table1[[#This Row],[Goal Range]])</f>
        <v>canceled4999</v>
      </c>
    </row>
    <row r="1568" spans="1:22" ht="43.2" hidden="1">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1">
        <f t="shared" si="148"/>
        <v>42549.916712962964</v>
      </c>
      <c r="T1568" s="11">
        <f t="shared" si="149"/>
        <v>42578.916666666672</v>
      </c>
      <c r="U15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568" t="str">
        <f>_xlfn.CONCAT(Table1[[#This Row],[state]],Table1[[#This Row],[Goal Range]])</f>
        <v>canceled34999</v>
      </c>
    </row>
    <row r="1569" spans="1:22" ht="43.2" hidden="1">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1">
        <f t="shared" si="148"/>
        <v>41671.936863425923</v>
      </c>
      <c r="T1569" s="11">
        <f t="shared" si="149"/>
        <v>41687</v>
      </c>
      <c r="U15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569" t="str">
        <f>_xlfn.CONCAT(Table1[[#This Row],[state]],Table1[[#This Row],[Goal Range]])</f>
        <v>canceled9999</v>
      </c>
    </row>
    <row r="1570" spans="1:22" ht="43.2" hidden="1">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1">
        <f t="shared" si="148"/>
        <v>41962.062326388885</v>
      </c>
      <c r="T1570" s="11">
        <f t="shared" si="149"/>
        <v>41997.062326388885</v>
      </c>
      <c r="U15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570" t="str">
        <f>_xlfn.CONCAT(Table1[[#This Row],[state]],Table1[[#This Row],[Goal Range]])</f>
        <v>canceled29999</v>
      </c>
    </row>
    <row r="1571" spans="1:22" hidden="1">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e">
        <f t="shared" si="145"/>
        <v>#DIV/0!</v>
      </c>
      <c r="Q1571" t="str">
        <f t="shared" si="146"/>
        <v>publishing</v>
      </c>
      <c r="R1571" t="str">
        <f t="shared" si="147"/>
        <v>art books</v>
      </c>
      <c r="S1571" s="11">
        <f t="shared" si="148"/>
        <v>41389.679560185185</v>
      </c>
      <c r="T1571" s="11">
        <f t="shared" si="149"/>
        <v>41419.679560185185</v>
      </c>
      <c r="U15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571" t="str">
        <f>_xlfn.CONCAT(Table1[[#This Row],[state]],Table1[[#This Row],[Goal Range]])</f>
        <v>canceled34999</v>
      </c>
    </row>
    <row r="1572" spans="1:22" ht="28.8" hidden="1">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1">
        <f t="shared" si="148"/>
        <v>42438.813449074078</v>
      </c>
      <c r="T1572" s="11">
        <f t="shared" si="149"/>
        <v>42468.771782407406</v>
      </c>
      <c r="U15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572" t="str">
        <f>_xlfn.CONCAT(Table1[[#This Row],[state]],Table1[[#This Row],[Goal Range]])</f>
        <v>canceled9999</v>
      </c>
    </row>
    <row r="1573" spans="1:22" ht="57.6" hidden="1">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1">
        <f t="shared" si="148"/>
        <v>42144.769479166673</v>
      </c>
      <c r="T1573" s="11">
        <f t="shared" si="149"/>
        <v>42174.769479166673</v>
      </c>
      <c r="U15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573" t="str">
        <f>_xlfn.CONCAT(Table1[[#This Row],[state]],Table1[[#This Row],[Goal Range]])</f>
        <v>canceled14999</v>
      </c>
    </row>
    <row r="1574" spans="1:22" ht="43.2" hidden="1">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1">
        <f t="shared" si="148"/>
        <v>42404.033090277779</v>
      </c>
      <c r="T1574" s="11">
        <f t="shared" si="149"/>
        <v>42428.999305555553</v>
      </c>
      <c r="U15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74" t="str">
        <f>_xlfn.CONCAT(Table1[[#This Row],[state]],Table1[[#This Row],[Goal Range]])</f>
        <v>canceled4999</v>
      </c>
    </row>
    <row r="1575" spans="1:22" ht="43.2" hidden="1">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1">
        <f t="shared" si="148"/>
        <v>42786.000023148154</v>
      </c>
      <c r="T1575" s="11">
        <f t="shared" si="149"/>
        <v>42826.165972222225</v>
      </c>
      <c r="U15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575" t="str">
        <f>_xlfn.CONCAT(Table1[[#This Row],[state]],Table1[[#This Row],[Goal Range]])</f>
        <v>canceled9999</v>
      </c>
    </row>
    <row r="1576" spans="1:22" ht="43.2" hidden="1">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1">
        <f t="shared" si="148"/>
        <v>42017.927418981482</v>
      </c>
      <c r="T1576" s="11">
        <f t="shared" si="149"/>
        <v>42052.927418981482</v>
      </c>
      <c r="U15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576" t="str">
        <f>_xlfn.CONCAT(Table1[[#This Row],[state]],Table1[[#This Row],[Goal Range]])</f>
        <v>canceled14999</v>
      </c>
    </row>
    <row r="1577" spans="1:22" ht="43.2" hidden="1">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1">
        <f t="shared" si="148"/>
        <v>41799.524259259262</v>
      </c>
      <c r="T1577" s="11">
        <f t="shared" si="149"/>
        <v>41829.524259259262</v>
      </c>
      <c r="U15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577" t="str">
        <f>_xlfn.CONCAT(Table1[[#This Row],[state]],Table1[[#This Row],[Goal Range]])</f>
        <v>canceled14999</v>
      </c>
    </row>
    <row r="1578" spans="1:22" ht="28.8" hidden="1">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1">
        <f t="shared" si="148"/>
        <v>42140.879259259258</v>
      </c>
      <c r="T1578" s="11">
        <f t="shared" si="149"/>
        <v>42185.879259259258</v>
      </c>
      <c r="U15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578" t="str">
        <f>_xlfn.CONCAT(Table1[[#This Row],[state]],Table1[[#This Row],[Goal Range]])</f>
        <v>canceled9999</v>
      </c>
    </row>
    <row r="1579" spans="1:22" ht="43.2" hidden="1">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1">
        <f t="shared" si="148"/>
        <v>41054.847777777781</v>
      </c>
      <c r="T1579" s="11">
        <f t="shared" si="149"/>
        <v>41114.847777777781</v>
      </c>
      <c r="U15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579" t="str">
        <f>_xlfn.CONCAT(Table1[[#This Row],[state]],Table1[[#This Row],[Goal Range]])</f>
        <v>canceled14999</v>
      </c>
    </row>
    <row r="1580" spans="1:22" ht="57.6" hidden="1">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1">
        <f t="shared" si="148"/>
        <v>40399.065868055557</v>
      </c>
      <c r="T1580" s="11">
        <f t="shared" si="149"/>
        <v>40423.083333333336</v>
      </c>
      <c r="U15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80" t="str">
        <f>_xlfn.CONCAT(Table1[[#This Row],[state]],Table1[[#This Row],[Goal Range]])</f>
        <v>canceled4999</v>
      </c>
    </row>
    <row r="1581" spans="1:22" ht="28.8" hidden="1">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1">
        <f t="shared" si="148"/>
        <v>41481.996423611112</v>
      </c>
      <c r="T1581" s="11">
        <f t="shared" si="149"/>
        <v>41514.996423611112</v>
      </c>
      <c r="U15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81" t="str">
        <f>_xlfn.CONCAT(Table1[[#This Row],[state]],Table1[[#This Row],[Goal Range]])</f>
        <v>canceled4999</v>
      </c>
    </row>
    <row r="1582" spans="1:22" ht="43.2" hidden="1">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e">
        <f t="shared" si="145"/>
        <v>#DIV/0!</v>
      </c>
      <c r="Q1582" t="str">
        <f t="shared" si="146"/>
        <v>publishing</v>
      </c>
      <c r="R1582" t="str">
        <f t="shared" si="147"/>
        <v>art books</v>
      </c>
      <c r="S1582" s="11">
        <f t="shared" si="148"/>
        <v>40990.050069444449</v>
      </c>
      <c r="T1582" s="11">
        <f t="shared" si="149"/>
        <v>41050.050069444449</v>
      </c>
      <c r="U15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82" t="str">
        <f>_xlfn.CONCAT(Table1[[#This Row],[state]],Table1[[#This Row],[Goal Range]])</f>
        <v>canceled4999</v>
      </c>
    </row>
    <row r="1583" spans="1:22" ht="43.2" hidden="1">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1">
        <f t="shared" si="148"/>
        <v>42325.448958333334</v>
      </c>
      <c r="T1583" s="11">
        <f t="shared" si="149"/>
        <v>42357.448958333334</v>
      </c>
      <c r="U15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83" t="str">
        <f>_xlfn.CONCAT(Table1[[#This Row],[state]],Table1[[#This Row],[Goal Range]])</f>
        <v>failed4999</v>
      </c>
    </row>
    <row r="1584" spans="1:22" ht="28.8" hidden="1">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1">
        <f t="shared" si="148"/>
        <v>42246.789965277778</v>
      </c>
      <c r="T1584" s="11">
        <f t="shared" si="149"/>
        <v>42303.888888888891</v>
      </c>
      <c r="U15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84" t="str">
        <f>_xlfn.CONCAT(Table1[[#This Row],[state]],Table1[[#This Row],[Goal Range]])</f>
        <v>failed4999</v>
      </c>
    </row>
    <row r="1585" spans="1:22" ht="57.6" hidden="1">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1">
        <f t="shared" si="148"/>
        <v>41877.904988425929</v>
      </c>
      <c r="T1585" s="11">
        <f t="shared" si="149"/>
        <v>41907.904988425929</v>
      </c>
      <c r="U15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585" t="str">
        <f>_xlfn.CONCAT(Table1[[#This Row],[state]],Table1[[#This Row],[Goal Range]])</f>
        <v>failed24999</v>
      </c>
    </row>
    <row r="1586" spans="1:22" ht="43.2" hidden="1">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e">
        <f t="shared" si="145"/>
        <v>#DIV/0!</v>
      </c>
      <c r="Q1586" t="str">
        <f t="shared" si="146"/>
        <v>photography</v>
      </c>
      <c r="R1586" t="str">
        <f t="shared" si="147"/>
        <v>places</v>
      </c>
      <c r="S1586" s="11">
        <f t="shared" si="148"/>
        <v>41779.649317129632</v>
      </c>
      <c r="T1586" s="11">
        <f t="shared" si="149"/>
        <v>41789.649317129632</v>
      </c>
      <c r="U15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86" t="str">
        <f>_xlfn.CONCAT(Table1[[#This Row],[state]],Table1[[#This Row],[Goal Range]])</f>
        <v>failed4999</v>
      </c>
    </row>
    <row r="1587" spans="1:22" ht="57.6" hidden="1">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1">
        <f t="shared" si="148"/>
        <v>42707.895462962959</v>
      </c>
      <c r="T1587" s="11">
        <f t="shared" si="149"/>
        <v>42729.458333333328</v>
      </c>
      <c r="U15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87" t="str">
        <f>_xlfn.CONCAT(Table1[[#This Row],[state]],Table1[[#This Row],[Goal Range]])</f>
        <v>failed4999</v>
      </c>
    </row>
    <row r="1588" spans="1:22" ht="28.8" hidden="1">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e">
        <f t="shared" si="145"/>
        <v>#DIV/0!</v>
      </c>
      <c r="Q1588" t="str">
        <f t="shared" si="146"/>
        <v>photography</v>
      </c>
      <c r="R1588" t="str">
        <f t="shared" si="147"/>
        <v>places</v>
      </c>
      <c r="S1588" s="11">
        <f t="shared" si="148"/>
        <v>42069.104421296302</v>
      </c>
      <c r="T1588" s="11">
        <f t="shared" si="149"/>
        <v>42099.062754629631</v>
      </c>
      <c r="U15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88" t="str">
        <f>_xlfn.CONCAT(Table1[[#This Row],[state]],Table1[[#This Row],[Goal Range]])</f>
        <v>failed4999</v>
      </c>
    </row>
    <row r="1589" spans="1:22" ht="57.6" hidden="1">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1">
        <f t="shared" si="148"/>
        <v>41956.950983796298</v>
      </c>
      <c r="T1589" s="11">
        <f t="shared" si="149"/>
        <v>41986.950983796298</v>
      </c>
      <c r="U15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589" t="str">
        <f>_xlfn.CONCAT(Table1[[#This Row],[state]],Table1[[#This Row],[Goal Range]])</f>
        <v>failed9999</v>
      </c>
    </row>
    <row r="1590" spans="1:22" ht="28.8" hidden="1">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e">
        <f t="shared" si="145"/>
        <v>#DIV/0!</v>
      </c>
      <c r="Q1590" t="str">
        <f t="shared" si="146"/>
        <v>photography</v>
      </c>
      <c r="R1590" t="str">
        <f t="shared" si="147"/>
        <v>places</v>
      </c>
      <c r="S1590" s="11">
        <f t="shared" si="148"/>
        <v>42005.24998842593</v>
      </c>
      <c r="T1590" s="11">
        <f t="shared" si="149"/>
        <v>42035.841666666667</v>
      </c>
      <c r="U15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590" t="str">
        <f>_xlfn.CONCAT(Table1[[#This Row],[state]],Table1[[#This Row],[Goal Range]])</f>
        <v>failed1000</v>
      </c>
    </row>
    <row r="1591" spans="1:22" ht="43.2" hidden="1">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e">
        <f t="shared" si="145"/>
        <v>#DIV/0!</v>
      </c>
      <c r="Q1591" t="str">
        <f t="shared" si="146"/>
        <v>photography</v>
      </c>
      <c r="R1591" t="str">
        <f t="shared" si="147"/>
        <v>places</v>
      </c>
      <c r="S1591" s="11">
        <f t="shared" si="148"/>
        <v>42256.984791666662</v>
      </c>
      <c r="T1591" s="11">
        <f t="shared" si="149"/>
        <v>42286.984791666662</v>
      </c>
      <c r="U15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91" t="str">
        <f>_xlfn.CONCAT(Table1[[#This Row],[state]],Table1[[#This Row],[Goal Range]])</f>
        <v>failed4999</v>
      </c>
    </row>
    <row r="1592" spans="1:22" hidden="1">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1">
        <f t="shared" si="148"/>
        <v>42240.857222222221</v>
      </c>
      <c r="T1592" s="11">
        <f t="shared" si="149"/>
        <v>42270.857222222221</v>
      </c>
      <c r="U15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592" t="str">
        <f>_xlfn.CONCAT(Table1[[#This Row],[state]],Table1[[#This Row],[Goal Range]])</f>
        <v>failed50000</v>
      </c>
    </row>
    <row r="1593" spans="1:22" ht="57.6" hidden="1">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1">
        <f t="shared" si="148"/>
        <v>42433.726168981477</v>
      </c>
      <c r="T1593" s="11">
        <f t="shared" si="149"/>
        <v>42463.68450231482</v>
      </c>
      <c r="U15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593" t="str">
        <f>_xlfn.CONCAT(Table1[[#This Row],[state]],Table1[[#This Row],[Goal Range]])</f>
        <v>failed14999</v>
      </c>
    </row>
    <row r="1594" spans="1:22" ht="28.8" hidden="1">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e">
        <f t="shared" si="145"/>
        <v>#DIV/0!</v>
      </c>
      <c r="Q1594" t="str">
        <f t="shared" si="146"/>
        <v>photography</v>
      </c>
      <c r="R1594" t="str">
        <f t="shared" si="147"/>
        <v>places</v>
      </c>
      <c r="S1594" s="11">
        <f t="shared" si="148"/>
        <v>42046.072743055556</v>
      </c>
      <c r="T1594" s="11">
        <f t="shared" si="149"/>
        <v>42091.031076388885</v>
      </c>
      <c r="U15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594" t="str">
        <f>_xlfn.CONCAT(Table1[[#This Row],[state]],Table1[[#This Row],[Goal Range]])</f>
        <v>failed1000</v>
      </c>
    </row>
    <row r="1595" spans="1:22" ht="28.8" hidden="1">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1">
        <f t="shared" si="148"/>
        <v>42033.845543981486</v>
      </c>
      <c r="T1595" s="11">
        <f t="shared" si="149"/>
        <v>42063.845543981486</v>
      </c>
      <c r="U15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595" t="str">
        <f>_xlfn.CONCAT(Table1[[#This Row],[state]],Table1[[#This Row],[Goal Range]])</f>
        <v>failed24999</v>
      </c>
    </row>
    <row r="1596" spans="1:22" ht="28.8" hidden="1">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1">
        <f t="shared" si="148"/>
        <v>42445.712754629625</v>
      </c>
      <c r="T1596" s="11">
        <f t="shared" si="149"/>
        <v>42505.681249999994</v>
      </c>
      <c r="U15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96" t="str">
        <f>_xlfn.CONCAT(Table1[[#This Row],[state]],Table1[[#This Row],[Goal Range]])</f>
        <v>failed4999</v>
      </c>
    </row>
    <row r="1597" spans="1:22" ht="43.2" hidden="1">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1">
        <f t="shared" si="148"/>
        <v>41780.050092592595</v>
      </c>
      <c r="T1597" s="11">
        <f t="shared" si="149"/>
        <v>41808.842361111114</v>
      </c>
      <c r="U15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597" t="str">
        <f>_xlfn.CONCAT(Table1[[#This Row],[state]],Table1[[#This Row],[Goal Range]])</f>
        <v>failed50000</v>
      </c>
    </row>
    <row r="1598" spans="1:22" ht="43.2" hidden="1">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1">
        <f t="shared" si="148"/>
        <v>41941.430196759262</v>
      </c>
      <c r="T1598" s="11">
        <f t="shared" si="149"/>
        <v>41986.471863425926</v>
      </c>
      <c r="U15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598" t="str">
        <f>_xlfn.CONCAT(Table1[[#This Row],[state]],Table1[[#This Row],[Goal Range]])</f>
        <v>failed4999</v>
      </c>
    </row>
    <row r="1599" spans="1:22" ht="43.2" hidden="1">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e">
        <f t="shared" si="145"/>
        <v>#DIV/0!</v>
      </c>
      <c r="Q1599" t="str">
        <f t="shared" si="146"/>
        <v>photography</v>
      </c>
      <c r="R1599" t="str">
        <f t="shared" si="147"/>
        <v>places</v>
      </c>
      <c r="S1599" s="11">
        <f t="shared" si="148"/>
        <v>42603.354131944448</v>
      </c>
      <c r="T1599" s="11">
        <f t="shared" si="149"/>
        <v>42633.354131944448</v>
      </c>
      <c r="U15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599" t="str">
        <f>_xlfn.CONCAT(Table1[[#This Row],[state]],Table1[[#This Row],[Goal Range]])</f>
        <v>failed19999</v>
      </c>
    </row>
    <row r="1600" spans="1:22" ht="57.6" hidden="1">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1">
        <f t="shared" si="148"/>
        <v>42151.667337962965</v>
      </c>
      <c r="T1600" s="11">
        <f t="shared" si="149"/>
        <v>42211.667337962965</v>
      </c>
      <c r="U16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600" t="str">
        <f>_xlfn.CONCAT(Table1[[#This Row],[state]],Table1[[#This Row],[Goal Range]])</f>
        <v>failed1000</v>
      </c>
    </row>
    <row r="1601" spans="1:22" ht="43.2" hidden="1">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e">
        <f t="shared" si="145"/>
        <v>#DIV/0!</v>
      </c>
      <c r="Q1601" t="str">
        <f t="shared" si="146"/>
        <v>photography</v>
      </c>
      <c r="R1601" t="str">
        <f t="shared" si="147"/>
        <v>places</v>
      </c>
      <c r="S1601" s="11">
        <f t="shared" si="148"/>
        <v>42438.53907407407</v>
      </c>
      <c r="T1601" s="11">
        <f t="shared" si="149"/>
        <v>42468.497407407413</v>
      </c>
      <c r="U16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601" t="str">
        <f>_xlfn.CONCAT(Table1[[#This Row],[state]],Table1[[#This Row],[Goal Range]])</f>
        <v>failed1000</v>
      </c>
    </row>
    <row r="1602" spans="1:22" ht="43.2" hidden="1">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150">E1602/D1602</f>
        <v>7.3400000000000007E-2</v>
      </c>
      <c r="P1602" s="6">
        <f t="shared" si="145"/>
        <v>40.777777777777779</v>
      </c>
      <c r="Q1602" t="str">
        <f t="shared" si="146"/>
        <v>photography</v>
      </c>
      <c r="R1602" t="str">
        <f t="shared" si="147"/>
        <v>places</v>
      </c>
      <c r="S1602" s="11">
        <f t="shared" si="148"/>
        <v>41791.057314814818</v>
      </c>
      <c r="T1602" s="11">
        <f t="shared" si="149"/>
        <v>41835.21597222222</v>
      </c>
      <c r="U16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02" t="str">
        <f>_xlfn.CONCAT(Table1[[#This Row],[state]],Table1[[#This Row],[Goal Range]])</f>
        <v>failed9999</v>
      </c>
    </row>
    <row r="1603" spans="1:22" ht="43.2" hidden="1">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50"/>
        <v>1.082492</v>
      </c>
      <c r="P1603" s="6">
        <f t="shared" ref="P1603:P1666" si="151">E1603/L1603</f>
        <v>48.325535714285714</v>
      </c>
      <c r="Q1603" t="str">
        <f t="shared" ref="Q1603:Q1666" si="152">LEFT(N1603,FIND("/",N1603)-1)</f>
        <v>music</v>
      </c>
      <c r="R1603" t="str">
        <f t="shared" ref="R1603:R1666" si="153">RIGHT(N1603,LEN(N1603)-FIND("/",N1603))</f>
        <v>rock</v>
      </c>
      <c r="S1603" s="11">
        <f t="shared" ref="S1603:S1666" si="154">(((J1603/60)/60)/24)+DATE(1970,1,1)</f>
        <v>40638.092974537038</v>
      </c>
      <c r="T1603" s="11">
        <f t="shared" ref="T1603:T1666" si="155">(((I1603/60)/60)/24)+DATE(1970,1,1)</f>
        <v>40668.092974537038</v>
      </c>
      <c r="U16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03" t="str">
        <f>_xlfn.CONCAT(Table1[[#This Row],[state]],Table1[[#This Row],[Goal Range]])</f>
        <v>successful4999</v>
      </c>
    </row>
    <row r="1604" spans="1:22" ht="43.2" hidden="1">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1">
        <f t="shared" si="154"/>
        <v>40788.297650462962</v>
      </c>
      <c r="T1604" s="11">
        <f t="shared" si="155"/>
        <v>40830.958333333336</v>
      </c>
      <c r="U16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04" t="str">
        <f>_xlfn.CONCAT(Table1[[#This Row],[state]],Table1[[#This Row],[Goal Range]])</f>
        <v>successful4999</v>
      </c>
    </row>
    <row r="1605" spans="1:22" ht="28.8" hidden="1">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1">
        <f t="shared" si="154"/>
        <v>40876.169664351852</v>
      </c>
      <c r="T1605" s="11">
        <f t="shared" si="155"/>
        <v>40936.169664351852</v>
      </c>
      <c r="U16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05" t="str">
        <f>_xlfn.CONCAT(Table1[[#This Row],[state]],Table1[[#This Row],[Goal Range]])</f>
        <v>successful4999</v>
      </c>
    </row>
    <row r="1606" spans="1:22" ht="43.2" hidden="1">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1">
        <f t="shared" si="154"/>
        <v>40945.845312500001</v>
      </c>
      <c r="T1606" s="11">
        <f t="shared" si="155"/>
        <v>40985.80364583333</v>
      </c>
      <c r="U16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06" t="str">
        <f>_xlfn.CONCAT(Table1[[#This Row],[state]],Table1[[#This Row],[Goal Range]])</f>
        <v>successful4999</v>
      </c>
    </row>
    <row r="1607" spans="1:22" ht="43.2" hidden="1">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1">
        <f t="shared" si="154"/>
        <v>40747.012881944444</v>
      </c>
      <c r="T1607" s="11">
        <f t="shared" si="155"/>
        <v>40756.291666666664</v>
      </c>
      <c r="U16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07" t="str">
        <f>_xlfn.CONCAT(Table1[[#This Row],[state]],Table1[[#This Row],[Goal Range]])</f>
        <v>successful9999</v>
      </c>
    </row>
    <row r="1608" spans="1:22" ht="43.2" hidden="1">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1">
        <f t="shared" si="154"/>
        <v>40536.111550925925</v>
      </c>
      <c r="T1608" s="11">
        <f t="shared" si="155"/>
        <v>40626.069884259261</v>
      </c>
      <c r="U16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08" t="str">
        <f>_xlfn.CONCAT(Table1[[#This Row],[state]],Table1[[#This Row],[Goal Range]])</f>
        <v>successful9999</v>
      </c>
    </row>
    <row r="1609" spans="1:22" ht="43.2" hidden="1">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1">
        <f t="shared" si="154"/>
        <v>41053.80846064815</v>
      </c>
      <c r="T1609" s="11">
        <f t="shared" si="155"/>
        <v>41074.80846064815</v>
      </c>
      <c r="U16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609" t="str">
        <f>_xlfn.CONCAT(Table1[[#This Row],[state]],Table1[[#This Row],[Goal Range]])</f>
        <v>successful14999</v>
      </c>
    </row>
    <row r="1610" spans="1:22" ht="28.8" hidden="1">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1">
        <f t="shared" si="154"/>
        <v>41607.83085648148</v>
      </c>
      <c r="T1610" s="11">
        <f t="shared" si="155"/>
        <v>41640.226388888892</v>
      </c>
      <c r="U16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10" t="str">
        <f>_xlfn.CONCAT(Table1[[#This Row],[state]],Table1[[#This Row],[Goal Range]])</f>
        <v>successful4999</v>
      </c>
    </row>
    <row r="1611" spans="1:22" ht="43.2" hidden="1">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1">
        <f t="shared" si="154"/>
        <v>40796.001261574071</v>
      </c>
      <c r="T1611" s="11">
        <f t="shared" si="155"/>
        <v>40849.333333333336</v>
      </c>
      <c r="U16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11" t="str">
        <f>_xlfn.CONCAT(Table1[[#This Row],[state]],Table1[[#This Row],[Goal Range]])</f>
        <v>successful4999</v>
      </c>
    </row>
    <row r="1612" spans="1:22" ht="28.8" hidden="1">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1">
        <f t="shared" si="154"/>
        <v>41228.924884259257</v>
      </c>
      <c r="T1612" s="11">
        <f t="shared" si="155"/>
        <v>41258.924884259257</v>
      </c>
      <c r="U16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12" t="str">
        <f>_xlfn.CONCAT(Table1[[#This Row],[state]],Table1[[#This Row],[Goal Range]])</f>
        <v>successful4999</v>
      </c>
    </row>
    <row r="1613" spans="1:22" hidden="1">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1">
        <f t="shared" si="154"/>
        <v>41409.00037037037</v>
      </c>
      <c r="T1613" s="11">
        <f t="shared" si="155"/>
        <v>41430.00037037037</v>
      </c>
      <c r="U16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613" t="str">
        <f>_xlfn.CONCAT(Table1[[#This Row],[state]],Table1[[#This Row],[Goal Range]])</f>
        <v>successful1000</v>
      </c>
    </row>
    <row r="1614" spans="1:22" ht="43.2" hidden="1">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1">
        <f t="shared" si="154"/>
        <v>41246.874814814815</v>
      </c>
      <c r="T1614" s="11">
        <f t="shared" si="155"/>
        <v>41276.874814814815</v>
      </c>
      <c r="U16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614" t="str">
        <f>_xlfn.CONCAT(Table1[[#This Row],[state]],Table1[[#This Row],[Goal Range]])</f>
        <v>successful1000</v>
      </c>
    </row>
    <row r="1615" spans="1:22" ht="43.2" hidden="1">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1">
        <f t="shared" si="154"/>
        <v>41082.069467592592</v>
      </c>
      <c r="T1615" s="11">
        <f t="shared" si="155"/>
        <v>41112.069467592592</v>
      </c>
      <c r="U16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15" t="str">
        <f>_xlfn.CONCAT(Table1[[#This Row],[state]],Table1[[#This Row],[Goal Range]])</f>
        <v>successful4999</v>
      </c>
    </row>
    <row r="1616" spans="1:22" ht="43.2" hidden="1">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1">
        <f t="shared" si="154"/>
        <v>41794.981122685182</v>
      </c>
      <c r="T1616" s="11">
        <f t="shared" si="155"/>
        <v>41854.708333333336</v>
      </c>
      <c r="U16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16" t="str">
        <f>_xlfn.CONCAT(Table1[[#This Row],[state]],Table1[[#This Row],[Goal Range]])</f>
        <v>successful9999</v>
      </c>
    </row>
    <row r="1617" spans="1:22" ht="43.2" hidden="1">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1">
        <f t="shared" si="154"/>
        <v>40845.050879629627</v>
      </c>
      <c r="T1617" s="11">
        <f t="shared" si="155"/>
        <v>40890.092546296299</v>
      </c>
      <c r="U16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17" t="str">
        <f>_xlfn.CONCAT(Table1[[#This Row],[state]],Table1[[#This Row],[Goal Range]])</f>
        <v>successful9999</v>
      </c>
    </row>
    <row r="1618" spans="1:22" ht="43.2" hidden="1">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1">
        <f t="shared" si="154"/>
        <v>41194.715520833335</v>
      </c>
      <c r="T1618" s="11">
        <f t="shared" si="155"/>
        <v>41235.916666666664</v>
      </c>
      <c r="U16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618" t="str">
        <f>_xlfn.CONCAT(Table1[[#This Row],[state]],Table1[[#This Row],[Goal Range]])</f>
        <v>successful14999</v>
      </c>
    </row>
    <row r="1619" spans="1:22" ht="28.8" hidden="1">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1">
        <f t="shared" si="154"/>
        <v>41546.664212962962</v>
      </c>
      <c r="T1619" s="11">
        <f t="shared" si="155"/>
        <v>41579.791666666664</v>
      </c>
      <c r="U16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19" t="str">
        <f>_xlfn.CONCAT(Table1[[#This Row],[state]],Table1[[#This Row],[Goal Range]])</f>
        <v>successful9999</v>
      </c>
    </row>
    <row r="1620" spans="1:22" ht="43.2" hidden="1">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1">
        <f t="shared" si="154"/>
        <v>41301.654340277775</v>
      </c>
      <c r="T1620" s="11">
        <f t="shared" si="155"/>
        <v>41341.654340277775</v>
      </c>
      <c r="U16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20" t="str">
        <f>_xlfn.CONCAT(Table1[[#This Row],[state]],Table1[[#This Row],[Goal Range]])</f>
        <v>successful4999</v>
      </c>
    </row>
    <row r="1621" spans="1:22" ht="43.2" hidden="1">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1">
        <f t="shared" si="154"/>
        <v>41876.18618055556</v>
      </c>
      <c r="T1621" s="11">
        <f t="shared" si="155"/>
        <v>41897.18618055556</v>
      </c>
      <c r="U16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21" t="str">
        <f>_xlfn.CONCAT(Table1[[#This Row],[state]],Table1[[#This Row],[Goal Range]])</f>
        <v>successful4999</v>
      </c>
    </row>
    <row r="1622" spans="1:22" ht="28.8" hidden="1">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1">
        <f t="shared" si="154"/>
        <v>41321.339583333334</v>
      </c>
      <c r="T1622" s="11">
        <f t="shared" si="155"/>
        <v>41328.339583333334</v>
      </c>
      <c r="U16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22" t="str">
        <f>_xlfn.CONCAT(Table1[[#This Row],[state]],Table1[[#This Row],[Goal Range]])</f>
        <v>successful4999</v>
      </c>
    </row>
    <row r="1623" spans="1:22" ht="43.2" hidden="1">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1">
        <f t="shared" si="154"/>
        <v>41003.60665509259</v>
      </c>
      <c r="T1623" s="11">
        <f t="shared" si="155"/>
        <v>41057.165972222225</v>
      </c>
      <c r="U16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23" t="str">
        <f>_xlfn.CONCAT(Table1[[#This Row],[state]],Table1[[#This Row],[Goal Range]])</f>
        <v>successful9999</v>
      </c>
    </row>
    <row r="1624" spans="1:22" ht="43.2" hidden="1">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1">
        <f t="shared" si="154"/>
        <v>41950.29483796296</v>
      </c>
      <c r="T1624" s="11">
        <f t="shared" si="155"/>
        <v>41990.332638888889</v>
      </c>
      <c r="U16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24" t="str">
        <f>_xlfn.CONCAT(Table1[[#This Row],[state]],Table1[[#This Row],[Goal Range]])</f>
        <v>successful9999</v>
      </c>
    </row>
    <row r="1625" spans="1:22" ht="43.2" hidden="1">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1">
        <f t="shared" si="154"/>
        <v>41453.688530092593</v>
      </c>
      <c r="T1625" s="11">
        <f t="shared" si="155"/>
        <v>41513.688530092593</v>
      </c>
      <c r="U16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625" t="str">
        <f>_xlfn.CONCAT(Table1[[#This Row],[state]],Table1[[#This Row],[Goal Range]])</f>
        <v>successful1000</v>
      </c>
    </row>
    <row r="1626" spans="1:22" ht="43.2" hidden="1">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1">
        <f t="shared" si="154"/>
        <v>41243.367303240739</v>
      </c>
      <c r="T1626" s="11">
        <f t="shared" si="155"/>
        <v>41283.367303240739</v>
      </c>
      <c r="U16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26" t="str">
        <f>_xlfn.CONCAT(Table1[[#This Row],[state]],Table1[[#This Row],[Goal Range]])</f>
        <v>successful4999</v>
      </c>
    </row>
    <row r="1627" spans="1:22" ht="57.6" hidden="1">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1">
        <f t="shared" si="154"/>
        <v>41135.699687500004</v>
      </c>
      <c r="T1627" s="11">
        <f t="shared" si="155"/>
        <v>41163.699687500004</v>
      </c>
      <c r="U16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27" t="str">
        <f>_xlfn.CONCAT(Table1[[#This Row],[state]],Table1[[#This Row],[Goal Range]])</f>
        <v>successful9999</v>
      </c>
    </row>
    <row r="1628" spans="1:22" ht="43.2" hidden="1">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1">
        <f t="shared" si="154"/>
        <v>41579.847997685189</v>
      </c>
      <c r="T1628" s="11">
        <f t="shared" si="155"/>
        <v>41609.889664351853</v>
      </c>
      <c r="U16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28" t="str">
        <f>_xlfn.CONCAT(Table1[[#This Row],[state]],Table1[[#This Row],[Goal Range]])</f>
        <v>successful9999</v>
      </c>
    </row>
    <row r="1629" spans="1:22" ht="43.2" hidden="1">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1">
        <f t="shared" si="154"/>
        <v>41205.707048611112</v>
      </c>
      <c r="T1629" s="11">
        <f t="shared" si="155"/>
        <v>41239.207638888889</v>
      </c>
      <c r="U16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29" t="str">
        <f>_xlfn.CONCAT(Table1[[#This Row],[state]],Table1[[#This Row],[Goal Range]])</f>
        <v>successful4999</v>
      </c>
    </row>
    <row r="1630" spans="1:22" ht="28.8" hidden="1">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1">
        <f t="shared" si="154"/>
        <v>41774.737060185187</v>
      </c>
      <c r="T1630" s="11">
        <f t="shared" si="155"/>
        <v>41807.737060185187</v>
      </c>
      <c r="U16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30" t="str">
        <f>_xlfn.CONCAT(Table1[[#This Row],[state]],Table1[[#This Row],[Goal Range]])</f>
        <v>successful4999</v>
      </c>
    </row>
    <row r="1631" spans="1:22" ht="28.8" hidden="1">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1">
        <f t="shared" si="154"/>
        <v>41645.867280092592</v>
      </c>
      <c r="T1631" s="11">
        <f t="shared" si="155"/>
        <v>41690.867280092592</v>
      </c>
      <c r="U16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31" t="str">
        <f>_xlfn.CONCAT(Table1[[#This Row],[state]],Table1[[#This Row],[Goal Range]])</f>
        <v>successful9999</v>
      </c>
    </row>
    <row r="1632" spans="1:22" ht="43.2" hidden="1">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1">
        <f t="shared" si="154"/>
        <v>40939.837673611109</v>
      </c>
      <c r="T1632" s="11">
        <f t="shared" si="155"/>
        <v>40970.290972222225</v>
      </c>
      <c r="U16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32" t="str">
        <f>_xlfn.CONCAT(Table1[[#This Row],[state]],Table1[[#This Row],[Goal Range]])</f>
        <v>successful4999</v>
      </c>
    </row>
    <row r="1633" spans="1:22" ht="43.2" hidden="1">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1">
        <f t="shared" si="154"/>
        <v>41164.859502314815</v>
      </c>
      <c r="T1633" s="11">
        <f t="shared" si="155"/>
        <v>41194.859502314815</v>
      </c>
      <c r="U16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633" t="str">
        <f>_xlfn.CONCAT(Table1[[#This Row],[state]],Table1[[#This Row],[Goal Range]])</f>
        <v>successful14999</v>
      </c>
    </row>
    <row r="1634" spans="1:22" ht="43.2" hidden="1">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1">
        <f t="shared" si="154"/>
        <v>40750.340902777774</v>
      </c>
      <c r="T1634" s="11">
        <f t="shared" si="155"/>
        <v>40810.340902777774</v>
      </c>
      <c r="U16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34" t="str">
        <f>_xlfn.CONCAT(Table1[[#This Row],[state]],Table1[[#This Row],[Goal Range]])</f>
        <v>successful4999</v>
      </c>
    </row>
    <row r="1635" spans="1:22" ht="43.2" hidden="1">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1">
        <f t="shared" si="154"/>
        <v>40896.883750000001</v>
      </c>
      <c r="T1635" s="11">
        <f t="shared" si="155"/>
        <v>40924.208333333336</v>
      </c>
      <c r="U16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635" t="str">
        <f>_xlfn.CONCAT(Table1[[#This Row],[state]],Table1[[#This Row],[Goal Range]])</f>
        <v>successful14999</v>
      </c>
    </row>
    <row r="1636" spans="1:22" ht="43.2" hidden="1">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1">
        <f t="shared" si="154"/>
        <v>40658.189826388887</v>
      </c>
      <c r="T1636" s="11">
        <f t="shared" si="155"/>
        <v>40696.249305555553</v>
      </c>
      <c r="U16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36" t="str">
        <f>_xlfn.CONCAT(Table1[[#This Row],[state]],Table1[[#This Row],[Goal Range]])</f>
        <v>successful4999</v>
      </c>
    </row>
    <row r="1637" spans="1:22" ht="57.6" hidden="1">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1">
        <f t="shared" si="154"/>
        <v>42502.868761574078</v>
      </c>
      <c r="T1637" s="11">
        <f t="shared" si="155"/>
        <v>42562.868761574078</v>
      </c>
      <c r="U16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37" t="str">
        <f>_xlfn.CONCAT(Table1[[#This Row],[state]],Table1[[#This Row],[Goal Range]])</f>
        <v>successful4999</v>
      </c>
    </row>
    <row r="1638" spans="1:22" ht="43.2" hidden="1">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1">
        <f t="shared" si="154"/>
        <v>40663.08666666667</v>
      </c>
      <c r="T1638" s="11">
        <f t="shared" si="155"/>
        <v>40706.166666666664</v>
      </c>
      <c r="U16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38" t="str">
        <f>_xlfn.CONCAT(Table1[[#This Row],[state]],Table1[[#This Row],[Goal Range]])</f>
        <v>successful4999</v>
      </c>
    </row>
    <row r="1639" spans="1:22" ht="43.2" hidden="1">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1">
        <f t="shared" si="154"/>
        <v>40122.751620370371</v>
      </c>
      <c r="T1639" s="11">
        <f t="shared" si="155"/>
        <v>40178.98541666667</v>
      </c>
      <c r="U16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639" t="str">
        <f>_xlfn.CONCAT(Table1[[#This Row],[state]],Table1[[#This Row],[Goal Range]])</f>
        <v>successful1000</v>
      </c>
    </row>
    <row r="1640" spans="1:22" ht="28.8" hidden="1">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1">
        <f t="shared" si="154"/>
        <v>41288.68712962963</v>
      </c>
      <c r="T1640" s="11">
        <f t="shared" si="155"/>
        <v>41333.892361111109</v>
      </c>
      <c r="U16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40" t="str">
        <f>_xlfn.CONCAT(Table1[[#This Row],[state]],Table1[[#This Row],[Goal Range]])</f>
        <v>successful4999</v>
      </c>
    </row>
    <row r="1641" spans="1:22" ht="43.2" hidden="1">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1">
        <f t="shared" si="154"/>
        <v>40941.652372685188</v>
      </c>
      <c r="T1641" s="11">
        <f t="shared" si="155"/>
        <v>40971.652372685188</v>
      </c>
      <c r="U16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41" t="str">
        <f>_xlfn.CONCAT(Table1[[#This Row],[state]],Table1[[#This Row],[Goal Range]])</f>
        <v>successful4999</v>
      </c>
    </row>
    <row r="1642" spans="1:22" ht="43.2" hidden="1">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1">
        <f t="shared" si="154"/>
        <v>40379.23096064815</v>
      </c>
      <c r="T1642" s="11">
        <f t="shared" si="155"/>
        <v>40393.082638888889</v>
      </c>
      <c r="U16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642" t="str">
        <f>_xlfn.CONCAT(Table1[[#This Row],[state]],Table1[[#This Row],[Goal Range]])</f>
        <v>successful1000</v>
      </c>
    </row>
    <row r="1643" spans="1:22" ht="28.8" hidden="1">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1">
        <f t="shared" si="154"/>
        <v>41962.596574074079</v>
      </c>
      <c r="T1643" s="11">
        <f t="shared" si="155"/>
        <v>41992.596574074079</v>
      </c>
      <c r="U16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43" t="str">
        <f>_xlfn.CONCAT(Table1[[#This Row],[state]],Table1[[#This Row],[Goal Range]])</f>
        <v>successful4999</v>
      </c>
    </row>
    <row r="1644" spans="1:22" ht="43.2" hidden="1">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1">
        <f t="shared" si="154"/>
        <v>40688.024618055555</v>
      </c>
      <c r="T1644" s="11">
        <f t="shared" si="155"/>
        <v>40708.024618055555</v>
      </c>
      <c r="U16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44" t="str">
        <f>_xlfn.CONCAT(Table1[[#This Row],[state]],Table1[[#This Row],[Goal Range]])</f>
        <v>successful4999</v>
      </c>
    </row>
    <row r="1645" spans="1:22" ht="28.8" hidden="1">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1">
        <f t="shared" si="154"/>
        <v>41146.824212962965</v>
      </c>
      <c r="T1645" s="11">
        <f t="shared" si="155"/>
        <v>41176.824212962965</v>
      </c>
      <c r="U16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45" t="str">
        <f>_xlfn.CONCAT(Table1[[#This Row],[state]],Table1[[#This Row],[Goal Range]])</f>
        <v>successful9999</v>
      </c>
    </row>
    <row r="1646" spans="1:22" ht="43.2" hidden="1">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1">
        <f t="shared" si="154"/>
        <v>41175.05972222222</v>
      </c>
      <c r="T1646" s="11">
        <f t="shared" si="155"/>
        <v>41235.101388888892</v>
      </c>
      <c r="U16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646" t="str">
        <f>_xlfn.CONCAT(Table1[[#This Row],[state]],Table1[[#This Row],[Goal Range]])</f>
        <v>successful14999</v>
      </c>
    </row>
    <row r="1647" spans="1:22" ht="43.2" hidden="1">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1">
        <f t="shared" si="154"/>
        <v>41521.617361111108</v>
      </c>
      <c r="T1647" s="11">
        <f t="shared" si="155"/>
        <v>41535.617361111108</v>
      </c>
      <c r="U16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47" t="str">
        <f>_xlfn.CONCAT(Table1[[#This Row],[state]],Table1[[#This Row],[Goal Range]])</f>
        <v>successful9999</v>
      </c>
    </row>
    <row r="1648" spans="1:22" ht="57.6" hidden="1">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1">
        <f t="shared" si="154"/>
        <v>41833.450266203705</v>
      </c>
      <c r="T1648" s="11">
        <f t="shared" si="155"/>
        <v>41865.757638888892</v>
      </c>
      <c r="U16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48" t="str">
        <f>_xlfn.CONCAT(Table1[[#This Row],[state]],Table1[[#This Row],[Goal Range]])</f>
        <v>successful4999</v>
      </c>
    </row>
    <row r="1649" spans="1:22" ht="43.2" hidden="1">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1">
        <f t="shared" si="154"/>
        <v>41039.409456018519</v>
      </c>
      <c r="T1649" s="11">
        <f t="shared" si="155"/>
        <v>41069.409456018519</v>
      </c>
      <c r="U16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49" t="str">
        <f>_xlfn.CONCAT(Table1[[#This Row],[state]],Table1[[#This Row],[Goal Range]])</f>
        <v>successful9999</v>
      </c>
    </row>
    <row r="1650" spans="1:22" ht="43.2" hidden="1">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1">
        <f t="shared" si="154"/>
        <v>40592.704652777778</v>
      </c>
      <c r="T1650" s="11">
        <f t="shared" si="155"/>
        <v>40622.662986111114</v>
      </c>
      <c r="U16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50" t="str">
        <f>_xlfn.CONCAT(Table1[[#This Row],[state]],Table1[[#This Row],[Goal Range]])</f>
        <v>successful4999</v>
      </c>
    </row>
    <row r="1651" spans="1:22" ht="43.2" hidden="1">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1">
        <f t="shared" si="154"/>
        <v>41737.684664351851</v>
      </c>
      <c r="T1651" s="11">
        <f t="shared" si="155"/>
        <v>41782.684664351851</v>
      </c>
      <c r="U16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51" t="str">
        <f>_xlfn.CONCAT(Table1[[#This Row],[state]],Table1[[#This Row],[Goal Range]])</f>
        <v>successful4999</v>
      </c>
    </row>
    <row r="1652" spans="1:22" ht="43.2" hidden="1">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1">
        <f t="shared" si="154"/>
        <v>41526.435613425929</v>
      </c>
      <c r="T1652" s="11">
        <f t="shared" si="155"/>
        <v>41556.435613425929</v>
      </c>
      <c r="U16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52" t="str">
        <f>_xlfn.CONCAT(Table1[[#This Row],[state]],Table1[[#This Row],[Goal Range]])</f>
        <v>successful4999</v>
      </c>
    </row>
    <row r="1653" spans="1:22" ht="43.2" hidden="1">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1">
        <f t="shared" si="154"/>
        <v>40625.900694444441</v>
      </c>
      <c r="T1653" s="11">
        <f t="shared" si="155"/>
        <v>40659.290972222225</v>
      </c>
      <c r="U16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53" t="str">
        <f>_xlfn.CONCAT(Table1[[#This Row],[state]],Table1[[#This Row],[Goal Range]])</f>
        <v>successful4999</v>
      </c>
    </row>
    <row r="1654" spans="1:22" ht="43.2" hidden="1">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1">
        <f t="shared" si="154"/>
        <v>41572.492974537039</v>
      </c>
      <c r="T1654" s="11">
        <f t="shared" si="155"/>
        <v>41602.534641203703</v>
      </c>
      <c r="U16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54" t="str">
        <f>_xlfn.CONCAT(Table1[[#This Row],[state]],Table1[[#This Row],[Goal Range]])</f>
        <v>successful4999</v>
      </c>
    </row>
    <row r="1655" spans="1:22" ht="43.2" hidden="1">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1">
        <f t="shared" si="154"/>
        <v>40626.834444444445</v>
      </c>
      <c r="T1655" s="11">
        <f t="shared" si="155"/>
        <v>40657.834444444445</v>
      </c>
      <c r="U16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55" t="str">
        <f>_xlfn.CONCAT(Table1[[#This Row],[state]],Table1[[#This Row],[Goal Range]])</f>
        <v>successful9999</v>
      </c>
    </row>
    <row r="1656" spans="1:22" ht="43.2" hidden="1">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1">
        <f t="shared" si="154"/>
        <v>40987.890740740739</v>
      </c>
      <c r="T1656" s="11">
        <f t="shared" si="155"/>
        <v>41017.890740740739</v>
      </c>
      <c r="U16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56" t="str">
        <f>_xlfn.CONCAT(Table1[[#This Row],[state]],Table1[[#This Row],[Goal Range]])</f>
        <v>successful4999</v>
      </c>
    </row>
    <row r="1657" spans="1:22" ht="28.8" hidden="1">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1">
        <f t="shared" si="154"/>
        <v>40974.791898148149</v>
      </c>
      <c r="T1657" s="11">
        <f t="shared" si="155"/>
        <v>41004.750231481477</v>
      </c>
      <c r="U16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57" t="str">
        <f>_xlfn.CONCAT(Table1[[#This Row],[state]],Table1[[#This Row],[Goal Range]])</f>
        <v>successful4999</v>
      </c>
    </row>
    <row r="1658" spans="1:22" ht="57.6" hidden="1">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1">
        <f t="shared" si="154"/>
        <v>41226.928842592592</v>
      </c>
      <c r="T1658" s="11">
        <f t="shared" si="155"/>
        <v>41256.928842592592</v>
      </c>
      <c r="U16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58" t="str">
        <f>_xlfn.CONCAT(Table1[[#This Row],[state]],Table1[[#This Row],[Goal Range]])</f>
        <v>successful9999</v>
      </c>
    </row>
    <row r="1659" spans="1:22" ht="43.2" hidden="1">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1">
        <f t="shared" si="154"/>
        <v>41023.782037037039</v>
      </c>
      <c r="T1659" s="11">
        <f t="shared" si="155"/>
        <v>41053.782037037039</v>
      </c>
      <c r="U16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659" t="str">
        <f>_xlfn.CONCAT(Table1[[#This Row],[state]],Table1[[#This Row],[Goal Range]])</f>
        <v>successful29999</v>
      </c>
    </row>
    <row r="1660" spans="1:22" ht="43.2" hidden="1">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1">
        <f t="shared" si="154"/>
        <v>41223.22184027778</v>
      </c>
      <c r="T1660" s="11">
        <f t="shared" si="155"/>
        <v>41261.597222222219</v>
      </c>
      <c r="U16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60" t="str">
        <f>_xlfn.CONCAT(Table1[[#This Row],[state]],Table1[[#This Row],[Goal Range]])</f>
        <v>successful9999</v>
      </c>
    </row>
    <row r="1661" spans="1:22" ht="43.2" hidden="1">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1">
        <f t="shared" si="154"/>
        <v>41596.913437499999</v>
      </c>
      <c r="T1661" s="11">
        <f t="shared" si="155"/>
        <v>41625.5</v>
      </c>
      <c r="U16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661" t="str">
        <f>_xlfn.CONCAT(Table1[[#This Row],[state]],Table1[[#This Row],[Goal Range]])</f>
        <v>successful1000</v>
      </c>
    </row>
    <row r="1662" spans="1:22" ht="57.6" hidden="1">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1">
        <f t="shared" si="154"/>
        <v>42459.693865740745</v>
      </c>
      <c r="T1662" s="11">
        <f t="shared" si="155"/>
        <v>42490.915972222225</v>
      </c>
      <c r="U16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662" t="str">
        <f>_xlfn.CONCAT(Table1[[#This Row],[state]],Table1[[#This Row],[Goal Range]])</f>
        <v>successful1000</v>
      </c>
    </row>
    <row r="1663" spans="1:22" ht="57.6" hidden="1">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1">
        <f t="shared" si="154"/>
        <v>42343.998043981483</v>
      </c>
      <c r="T1663" s="11">
        <f t="shared" si="155"/>
        <v>42386.875</v>
      </c>
      <c r="U16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63" t="str">
        <f>_xlfn.CONCAT(Table1[[#This Row],[state]],Table1[[#This Row],[Goal Range]])</f>
        <v>successful9999</v>
      </c>
    </row>
    <row r="1664" spans="1:22" ht="43.2" hidden="1">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1">
        <f t="shared" si="154"/>
        <v>40848.198333333334</v>
      </c>
      <c r="T1664" s="11">
        <f t="shared" si="155"/>
        <v>40908.239999999998</v>
      </c>
      <c r="U16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64" t="str">
        <f>_xlfn.CONCAT(Table1[[#This Row],[state]],Table1[[#This Row],[Goal Range]])</f>
        <v>successful9999</v>
      </c>
    </row>
    <row r="1665" spans="1:22" ht="43.2" hidden="1">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1">
        <f t="shared" si="154"/>
        <v>42006.02207175926</v>
      </c>
      <c r="T1665" s="11">
        <f t="shared" si="155"/>
        <v>42036.02207175926</v>
      </c>
      <c r="U16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65" t="str">
        <f>_xlfn.CONCAT(Table1[[#This Row],[state]],Table1[[#This Row],[Goal Range]])</f>
        <v>successful4999</v>
      </c>
    </row>
    <row r="1666" spans="1:22" ht="43.2" hidden="1">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ref="O1666:O1729" si="156">E1666/D1666</f>
        <v>1.2240879999999998</v>
      </c>
      <c r="P1666" s="6">
        <f t="shared" si="151"/>
        <v>34.384494382022467</v>
      </c>
      <c r="Q1666" t="str">
        <f t="shared" si="152"/>
        <v>music</v>
      </c>
      <c r="R1666" t="str">
        <f t="shared" si="153"/>
        <v>pop</v>
      </c>
      <c r="S1666" s="11">
        <f t="shared" si="154"/>
        <v>40939.761782407404</v>
      </c>
      <c r="T1666" s="11">
        <f t="shared" si="155"/>
        <v>40984.165972222225</v>
      </c>
      <c r="U16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66" t="str">
        <f>_xlfn.CONCAT(Table1[[#This Row],[state]],Table1[[#This Row],[Goal Range]])</f>
        <v>successful4999</v>
      </c>
    </row>
    <row r="1667" spans="1:22" ht="43.2" hidden="1">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56"/>
        <v>1.1945714285714286</v>
      </c>
      <c r="P1667" s="6">
        <f t="shared" ref="P1667:P1730" si="157">E1667/L1667</f>
        <v>44.956989247311824</v>
      </c>
      <c r="Q1667" t="str">
        <f t="shared" ref="Q1667:Q1730" si="158">LEFT(N1667,FIND("/",N1667)-1)</f>
        <v>music</v>
      </c>
      <c r="R1667" t="str">
        <f t="shared" ref="R1667:R1730" si="159">RIGHT(N1667,LEN(N1667)-FIND("/",N1667))</f>
        <v>pop</v>
      </c>
      <c r="S1667" s="11">
        <f t="shared" ref="S1667:S1730" si="160">(((J1667/60)/60)/24)+DATE(1970,1,1)</f>
        <v>40564.649456018517</v>
      </c>
      <c r="T1667" s="11">
        <f t="shared" ref="T1667:T1730" si="161">(((I1667/60)/60)/24)+DATE(1970,1,1)</f>
        <v>40596.125</v>
      </c>
      <c r="U16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67" t="str">
        <f>_xlfn.CONCAT(Table1[[#This Row],[state]],Table1[[#This Row],[Goal Range]])</f>
        <v>successful4999</v>
      </c>
    </row>
    <row r="1668" spans="1:22" ht="43.2" hidden="1">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1">
        <f t="shared" si="160"/>
        <v>41331.253159722226</v>
      </c>
      <c r="T1668" s="11">
        <f t="shared" si="161"/>
        <v>41361.211493055554</v>
      </c>
      <c r="U16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68" t="str">
        <f>_xlfn.CONCAT(Table1[[#This Row],[state]],Table1[[#This Row],[Goal Range]])</f>
        <v>successful4999</v>
      </c>
    </row>
    <row r="1669" spans="1:22" ht="43.2" hidden="1">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1">
        <f t="shared" si="160"/>
        <v>41682.0705787037</v>
      </c>
      <c r="T1669" s="11">
        <f t="shared" si="161"/>
        <v>41709.290972222225</v>
      </c>
      <c r="U16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69" t="str">
        <f>_xlfn.CONCAT(Table1[[#This Row],[state]],Table1[[#This Row],[Goal Range]])</f>
        <v>successful4999</v>
      </c>
    </row>
    <row r="1670" spans="1:22" ht="43.2" hidden="1">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1">
        <f t="shared" si="160"/>
        <v>40845.14975694444</v>
      </c>
      <c r="T1670" s="11">
        <f t="shared" si="161"/>
        <v>40875.191423611112</v>
      </c>
      <c r="U16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70" t="str">
        <f>_xlfn.CONCAT(Table1[[#This Row],[state]],Table1[[#This Row],[Goal Range]])</f>
        <v>successful9999</v>
      </c>
    </row>
    <row r="1671" spans="1:22" ht="57.6" hidden="1">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1">
        <f t="shared" si="160"/>
        <v>42461.885138888887</v>
      </c>
      <c r="T1671" s="11">
        <f t="shared" si="161"/>
        <v>42521.885138888887</v>
      </c>
      <c r="U16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71" t="str">
        <f>_xlfn.CONCAT(Table1[[#This Row],[state]],Table1[[#This Row],[Goal Range]])</f>
        <v>successful4999</v>
      </c>
    </row>
    <row r="1672" spans="1:22" ht="57.6" hidden="1">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1">
        <f t="shared" si="160"/>
        <v>40313.930543981485</v>
      </c>
      <c r="T1672" s="11">
        <f t="shared" si="161"/>
        <v>40364.166666666664</v>
      </c>
      <c r="U16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72" t="str">
        <f>_xlfn.CONCAT(Table1[[#This Row],[state]],Table1[[#This Row],[Goal Range]])</f>
        <v>successful4999</v>
      </c>
    </row>
    <row r="1673" spans="1:22" ht="28.8" hidden="1">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1">
        <f t="shared" si="160"/>
        <v>42553.54414351852</v>
      </c>
      <c r="T1673" s="11">
        <f t="shared" si="161"/>
        <v>42583.54414351852</v>
      </c>
      <c r="U16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73" t="str">
        <f>_xlfn.CONCAT(Table1[[#This Row],[state]],Table1[[#This Row],[Goal Range]])</f>
        <v>successful4999</v>
      </c>
    </row>
    <row r="1674" spans="1:22" ht="43.2" hidden="1">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1">
        <f t="shared" si="160"/>
        <v>41034.656597222223</v>
      </c>
      <c r="T1674" s="11">
        <f t="shared" si="161"/>
        <v>41064.656597222223</v>
      </c>
      <c r="U16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74" t="str">
        <f>_xlfn.CONCAT(Table1[[#This Row],[state]],Table1[[#This Row],[Goal Range]])</f>
        <v>successful4999</v>
      </c>
    </row>
    <row r="1675" spans="1:22" ht="43.2" hidden="1">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1">
        <f t="shared" si="160"/>
        <v>42039.878379629634</v>
      </c>
      <c r="T1675" s="11">
        <f t="shared" si="161"/>
        <v>42069.878379629634</v>
      </c>
      <c r="U16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75" t="str">
        <f>_xlfn.CONCAT(Table1[[#This Row],[state]],Table1[[#This Row],[Goal Range]])</f>
        <v>successful4999</v>
      </c>
    </row>
    <row r="1676" spans="1:22" ht="43.2" hidden="1">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1">
        <f t="shared" si="160"/>
        <v>42569.605393518519</v>
      </c>
      <c r="T1676" s="11">
        <f t="shared" si="161"/>
        <v>42600.290972222225</v>
      </c>
      <c r="U16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76" t="str">
        <f>_xlfn.CONCAT(Table1[[#This Row],[state]],Table1[[#This Row],[Goal Range]])</f>
        <v>successful9999</v>
      </c>
    </row>
    <row r="1677" spans="1:22" ht="28.8" hidden="1">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1">
        <f t="shared" si="160"/>
        <v>40802.733101851853</v>
      </c>
      <c r="T1677" s="11">
        <f t="shared" si="161"/>
        <v>40832.918749999997</v>
      </c>
      <c r="U16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77" t="str">
        <f>_xlfn.CONCAT(Table1[[#This Row],[state]],Table1[[#This Row],[Goal Range]])</f>
        <v>successful4999</v>
      </c>
    </row>
    <row r="1678" spans="1:22" ht="28.8" hidden="1">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1">
        <f t="shared" si="160"/>
        <v>40973.72623842593</v>
      </c>
      <c r="T1678" s="11">
        <f t="shared" si="161"/>
        <v>41020.165972222225</v>
      </c>
      <c r="U16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78" t="str">
        <f>_xlfn.CONCAT(Table1[[#This Row],[state]],Table1[[#This Row],[Goal Range]])</f>
        <v>successful4999</v>
      </c>
    </row>
    <row r="1679" spans="1:22" ht="43.2" hidden="1">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1">
        <f t="shared" si="160"/>
        <v>42416.407129629632</v>
      </c>
      <c r="T1679" s="11">
        <f t="shared" si="161"/>
        <v>42476.249305555553</v>
      </c>
      <c r="U16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79" t="str">
        <f>_xlfn.CONCAT(Table1[[#This Row],[state]],Table1[[#This Row],[Goal Range]])</f>
        <v>successful9999</v>
      </c>
    </row>
    <row r="1680" spans="1:22" ht="43.2" hidden="1">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1">
        <f t="shared" si="160"/>
        <v>41662.854988425926</v>
      </c>
      <c r="T1680" s="11">
        <f t="shared" si="161"/>
        <v>41676.854988425926</v>
      </c>
      <c r="U16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80" t="str">
        <f>_xlfn.CONCAT(Table1[[#This Row],[state]],Table1[[#This Row],[Goal Range]])</f>
        <v>successful4999</v>
      </c>
    </row>
    <row r="1681" spans="1:22" ht="57.6" hidden="1">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1">
        <f t="shared" si="160"/>
        <v>40723.068807870368</v>
      </c>
      <c r="T1681" s="11">
        <f t="shared" si="161"/>
        <v>40746.068807870368</v>
      </c>
      <c r="U16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81" t="str">
        <f>_xlfn.CONCAT(Table1[[#This Row],[state]],Table1[[#This Row],[Goal Range]])</f>
        <v>successful4999</v>
      </c>
    </row>
    <row r="1682" spans="1:22" ht="28.8" hidden="1">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1">
        <f t="shared" si="160"/>
        <v>41802.757719907408</v>
      </c>
      <c r="T1682" s="11">
        <f t="shared" si="161"/>
        <v>41832.757719907408</v>
      </c>
      <c r="U16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82" t="str">
        <f>_xlfn.CONCAT(Table1[[#This Row],[state]],Table1[[#This Row],[Goal Range]])</f>
        <v>successful4999</v>
      </c>
    </row>
    <row r="1683" spans="1:22" ht="43.2" hidden="1">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1">
        <f t="shared" si="160"/>
        <v>42774.121342592596</v>
      </c>
      <c r="T1683" s="11">
        <f t="shared" si="161"/>
        <v>42823.083333333328</v>
      </c>
      <c r="U16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683" t="str">
        <f>_xlfn.CONCAT(Table1[[#This Row],[state]],Table1[[#This Row],[Goal Range]])</f>
        <v>live50000</v>
      </c>
    </row>
    <row r="1684" spans="1:22" ht="43.2" hidden="1">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e">
        <f t="shared" si="157"/>
        <v>#DIV/0!</v>
      </c>
      <c r="Q1684" t="str">
        <f t="shared" si="158"/>
        <v>music</v>
      </c>
      <c r="R1684" t="str">
        <f t="shared" si="159"/>
        <v>faith</v>
      </c>
      <c r="S1684" s="11">
        <f t="shared" si="160"/>
        <v>42779.21365740741</v>
      </c>
      <c r="T1684" s="11">
        <f t="shared" si="161"/>
        <v>42839.171990740739</v>
      </c>
      <c r="U16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84" t="str">
        <f>_xlfn.CONCAT(Table1[[#This Row],[state]],Table1[[#This Row],[Goal Range]])</f>
        <v>live9999</v>
      </c>
    </row>
    <row r="1685" spans="1:22" ht="43.2" hidden="1">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1">
        <f t="shared" si="160"/>
        <v>42808.781689814816</v>
      </c>
      <c r="T1685" s="11">
        <f t="shared" si="161"/>
        <v>42832.781689814816</v>
      </c>
      <c r="U16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85" t="str">
        <f>_xlfn.CONCAT(Table1[[#This Row],[state]],Table1[[#This Row],[Goal Range]])</f>
        <v>live4999</v>
      </c>
    </row>
    <row r="1686" spans="1:22" ht="28.8" hidden="1">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1">
        <f t="shared" si="160"/>
        <v>42783.815289351856</v>
      </c>
      <c r="T1686" s="11">
        <f t="shared" si="161"/>
        <v>42811.773622685185</v>
      </c>
      <c r="U16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86" t="str">
        <f>_xlfn.CONCAT(Table1[[#This Row],[state]],Table1[[#This Row],[Goal Range]])</f>
        <v>live9999</v>
      </c>
    </row>
    <row r="1687" spans="1:22" ht="43.2" hidden="1">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1">
        <f t="shared" si="160"/>
        <v>42788.2502662037</v>
      </c>
      <c r="T1687" s="11">
        <f t="shared" si="161"/>
        <v>42818.208599537036</v>
      </c>
      <c r="U16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687" t="str">
        <f>_xlfn.CONCAT(Table1[[#This Row],[state]],Table1[[#This Row],[Goal Range]])</f>
        <v>live1000</v>
      </c>
    </row>
    <row r="1688" spans="1:22" ht="43.2" hidden="1">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1">
        <f t="shared" si="160"/>
        <v>42792.843969907408</v>
      </c>
      <c r="T1688" s="11">
        <f t="shared" si="161"/>
        <v>42852.802303240736</v>
      </c>
      <c r="U16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88" t="str">
        <f>_xlfn.CONCAT(Table1[[#This Row],[state]],Table1[[#This Row],[Goal Range]])</f>
        <v>live9999</v>
      </c>
    </row>
    <row r="1689" spans="1:22" ht="43.2" hidden="1">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1">
        <f t="shared" si="160"/>
        <v>42802.046817129631</v>
      </c>
      <c r="T1689" s="11">
        <f t="shared" si="161"/>
        <v>42835.84375</v>
      </c>
      <c r="U16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689" t="str">
        <f>_xlfn.CONCAT(Table1[[#This Row],[state]],Table1[[#This Row],[Goal Range]])</f>
        <v>live14999</v>
      </c>
    </row>
    <row r="1690" spans="1:22" ht="57.6" hidden="1">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1">
        <f t="shared" si="160"/>
        <v>42804.534652777773</v>
      </c>
      <c r="T1690" s="11">
        <f t="shared" si="161"/>
        <v>42834.492986111116</v>
      </c>
      <c r="U16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90" t="str">
        <f>_xlfn.CONCAT(Table1[[#This Row],[state]],Table1[[#This Row],[Goal Range]])</f>
        <v>live4999</v>
      </c>
    </row>
    <row r="1691" spans="1:22" ht="28.8" hidden="1">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1">
        <f t="shared" si="160"/>
        <v>42780.942476851851</v>
      </c>
      <c r="T1691" s="11">
        <f t="shared" si="161"/>
        <v>42810.900810185187</v>
      </c>
      <c r="U16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91" t="str">
        <f>_xlfn.CONCAT(Table1[[#This Row],[state]],Table1[[#This Row],[Goal Range]])</f>
        <v>live4999</v>
      </c>
    </row>
    <row r="1692" spans="1:22" ht="43.2" hidden="1">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1">
        <f t="shared" si="160"/>
        <v>42801.43104166667</v>
      </c>
      <c r="T1692" s="11">
        <f t="shared" si="161"/>
        <v>42831.389374999999</v>
      </c>
      <c r="U16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92" t="str">
        <f>_xlfn.CONCAT(Table1[[#This Row],[state]],Table1[[#This Row],[Goal Range]])</f>
        <v>live4999</v>
      </c>
    </row>
    <row r="1693" spans="1:22" ht="43.2" hidden="1">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1">
        <f t="shared" si="160"/>
        <v>42795.701481481476</v>
      </c>
      <c r="T1693" s="11">
        <f t="shared" si="161"/>
        <v>42828.041666666672</v>
      </c>
      <c r="U16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693" t="str">
        <f>_xlfn.CONCAT(Table1[[#This Row],[state]],Table1[[#This Row],[Goal Range]])</f>
        <v>live34999</v>
      </c>
    </row>
    <row r="1694" spans="1:22" ht="43.2" hidden="1">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1">
        <f t="shared" si="160"/>
        <v>42788.151238425926</v>
      </c>
      <c r="T1694" s="11">
        <f t="shared" si="161"/>
        <v>42820.999305555553</v>
      </c>
      <c r="U16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694" t="str">
        <f>_xlfn.CONCAT(Table1[[#This Row],[state]],Table1[[#This Row],[Goal Range]])</f>
        <v>live9999</v>
      </c>
    </row>
    <row r="1695" spans="1:22" ht="43.2" hidden="1">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1">
        <f t="shared" si="160"/>
        <v>42803.920277777783</v>
      </c>
      <c r="T1695" s="11">
        <f t="shared" si="161"/>
        <v>42834.833333333328</v>
      </c>
      <c r="U16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695" t="str">
        <f>_xlfn.CONCAT(Table1[[#This Row],[state]],Table1[[#This Row],[Goal Range]])</f>
        <v>live4999</v>
      </c>
    </row>
    <row r="1696" spans="1:22" ht="43.2" hidden="1">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1">
        <f t="shared" si="160"/>
        <v>42791.669837962967</v>
      </c>
      <c r="T1696" s="11">
        <f t="shared" si="161"/>
        <v>42821.191666666666</v>
      </c>
      <c r="U16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696" t="str">
        <f>_xlfn.CONCAT(Table1[[#This Row],[state]],Table1[[#This Row],[Goal Range]])</f>
        <v>live14999</v>
      </c>
    </row>
    <row r="1697" spans="1:22" ht="57.6" hidden="1">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1">
        <f t="shared" si="160"/>
        <v>42801.031412037039</v>
      </c>
      <c r="T1697" s="11">
        <f t="shared" si="161"/>
        <v>42835.041666666672</v>
      </c>
      <c r="U16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697" t="str">
        <f>_xlfn.CONCAT(Table1[[#This Row],[state]],Table1[[#This Row],[Goal Range]])</f>
        <v>live14999</v>
      </c>
    </row>
    <row r="1698" spans="1:22" ht="43.2" hidden="1">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e">
        <f t="shared" si="157"/>
        <v>#DIV/0!</v>
      </c>
      <c r="Q1698" t="str">
        <f t="shared" si="158"/>
        <v>music</v>
      </c>
      <c r="R1698" t="str">
        <f t="shared" si="159"/>
        <v>faith</v>
      </c>
      <c r="S1698" s="11">
        <f t="shared" si="160"/>
        <v>42796.069571759261</v>
      </c>
      <c r="T1698" s="11">
        <f t="shared" si="161"/>
        <v>42826.027905092589</v>
      </c>
      <c r="U16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698" t="str">
        <f>_xlfn.CONCAT(Table1[[#This Row],[state]],Table1[[#This Row],[Goal Range]])</f>
        <v>live50000</v>
      </c>
    </row>
    <row r="1699" spans="1:22" ht="43.2" hidden="1">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1">
        <f t="shared" si="160"/>
        <v>42805.032962962956</v>
      </c>
      <c r="T1699" s="11">
        <f t="shared" si="161"/>
        <v>42834.991296296299</v>
      </c>
      <c r="U16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699" t="str">
        <f>_xlfn.CONCAT(Table1[[#This Row],[state]],Table1[[#This Row],[Goal Range]])</f>
        <v>live14999</v>
      </c>
    </row>
    <row r="1700" spans="1:22" ht="72" hidden="1">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e">
        <f t="shared" si="157"/>
        <v>#DIV/0!</v>
      </c>
      <c r="Q1700" t="str">
        <f t="shared" si="158"/>
        <v>music</v>
      </c>
      <c r="R1700" t="str">
        <f t="shared" si="159"/>
        <v>faith</v>
      </c>
      <c r="S1700" s="11">
        <f t="shared" si="160"/>
        <v>42796.207870370374</v>
      </c>
      <c r="T1700" s="11">
        <f t="shared" si="161"/>
        <v>42820.147916666669</v>
      </c>
      <c r="U17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700" t="str">
        <f>_xlfn.CONCAT(Table1[[#This Row],[state]],Table1[[#This Row],[Goal Range]])</f>
        <v>live50000</v>
      </c>
    </row>
    <row r="1701" spans="1:22" ht="43.2" hidden="1">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1">
        <f t="shared" si="160"/>
        <v>42806.863946759258</v>
      </c>
      <c r="T1701" s="11">
        <f t="shared" si="161"/>
        <v>42836.863946759258</v>
      </c>
      <c r="U17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01" t="str">
        <f>_xlfn.CONCAT(Table1[[#This Row],[state]],Table1[[#This Row],[Goal Range]])</f>
        <v>live9999</v>
      </c>
    </row>
    <row r="1702" spans="1:22" ht="43.2" hidden="1">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1">
        <f t="shared" si="160"/>
        <v>42796.071643518517</v>
      </c>
      <c r="T1702" s="11">
        <f t="shared" si="161"/>
        <v>42826.166666666672</v>
      </c>
      <c r="U17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702" t="str">
        <f>_xlfn.CONCAT(Table1[[#This Row],[state]],Table1[[#This Row],[Goal Range]])</f>
        <v>live24999</v>
      </c>
    </row>
    <row r="1703" spans="1:22" ht="43.2" hidden="1">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1">
        <f t="shared" si="160"/>
        <v>41989.664409722223</v>
      </c>
      <c r="T1703" s="11">
        <f t="shared" si="161"/>
        <v>42019.664409722223</v>
      </c>
      <c r="U17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03" t="str">
        <f>_xlfn.CONCAT(Table1[[#This Row],[state]],Table1[[#This Row],[Goal Range]])</f>
        <v>failed9999</v>
      </c>
    </row>
    <row r="1704" spans="1:22" ht="28.8" hidden="1">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1">
        <f t="shared" si="160"/>
        <v>42063.869791666672</v>
      </c>
      <c r="T1704" s="11">
        <f t="shared" si="161"/>
        <v>42093.828125</v>
      </c>
      <c r="U17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704" t="str">
        <f>_xlfn.CONCAT(Table1[[#This Row],[state]],Table1[[#This Row],[Goal Range]])</f>
        <v>failed19999</v>
      </c>
    </row>
    <row r="1705" spans="1:22" ht="43.2" hidden="1">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1">
        <f t="shared" si="160"/>
        <v>42187.281678240746</v>
      </c>
      <c r="T1705" s="11">
        <f t="shared" si="161"/>
        <v>42247.281678240746</v>
      </c>
      <c r="U17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05" t="str">
        <f>_xlfn.CONCAT(Table1[[#This Row],[state]],Table1[[#This Row],[Goal Range]])</f>
        <v>failed9999</v>
      </c>
    </row>
    <row r="1706" spans="1:22" ht="43.2" hidden="1">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1">
        <f t="shared" si="160"/>
        <v>42021.139733796299</v>
      </c>
      <c r="T1706" s="11">
        <f t="shared" si="161"/>
        <v>42051.139733796299</v>
      </c>
      <c r="U17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06" t="str">
        <f>_xlfn.CONCAT(Table1[[#This Row],[state]],Table1[[#This Row],[Goal Range]])</f>
        <v>failed4999</v>
      </c>
    </row>
    <row r="1707" spans="1:22" ht="43.2" hidden="1">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e">
        <f t="shared" si="157"/>
        <v>#DIV/0!</v>
      </c>
      <c r="Q1707" t="str">
        <f t="shared" si="158"/>
        <v>music</v>
      </c>
      <c r="R1707" t="str">
        <f t="shared" si="159"/>
        <v>faith</v>
      </c>
      <c r="S1707" s="11">
        <f t="shared" si="160"/>
        <v>42245.016736111109</v>
      </c>
      <c r="T1707" s="11">
        <f t="shared" si="161"/>
        <v>42256.666666666672</v>
      </c>
      <c r="U17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07" t="str">
        <f>_xlfn.CONCAT(Table1[[#This Row],[state]],Table1[[#This Row],[Goal Range]])</f>
        <v>failed4999</v>
      </c>
    </row>
    <row r="1708" spans="1:22" ht="43.2" hidden="1">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e">
        <f t="shared" si="157"/>
        <v>#DIV/0!</v>
      </c>
      <c r="Q1708" t="str">
        <f t="shared" si="158"/>
        <v>music</v>
      </c>
      <c r="R1708" t="str">
        <f t="shared" si="159"/>
        <v>faith</v>
      </c>
      <c r="S1708" s="11">
        <f t="shared" si="160"/>
        <v>42179.306388888886</v>
      </c>
      <c r="T1708" s="11">
        <f t="shared" si="161"/>
        <v>42239.306388888886</v>
      </c>
      <c r="U17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08" t="str">
        <f>_xlfn.CONCAT(Table1[[#This Row],[state]],Table1[[#This Row],[Goal Range]])</f>
        <v>failed9999</v>
      </c>
    </row>
    <row r="1709" spans="1:22" ht="43.2" hidden="1">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1">
        <f t="shared" si="160"/>
        <v>42427.721006944441</v>
      </c>
      <c r="T1709" s="11">
        <f t="shared" si="161"/>
        <v>42457.679340277777</v>
      </c>
      <c r="U17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09" t="str">
        <f>_xlfn.CONCAT(Table1[[#This Row],[state]],Table1[[#This Row],[Goal Range]])</f>
        <v>failed9999</v>
      </c>
    </row>
    <row r="1710" spans="1:22" ht="57.6" hidden="1">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e">
        <f t="shared" si="157"/>
        <v>#DIV/0!</v>
      </c>
      <c r="Q1710" t="str">
        <f t="shared" si="158"/>
        <v>music</v>
      </c>
      <c r="R1710" t="str">
        <f t="shared" si="159"/>
        <v>faith</v>
      </c>
      <c r="S1710" s="11">
        <f t="shared" si="160"/>
        <v>42451.866967592592</v>
      </c>
      <c r="T1710" s="11">
        <f t="shared" si="161"/>
        <v>42491.866967592592</v>
      </c>
      <c r="U17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10" t="str">
        <f>_xlfn.CONCAT(Table1[[#This Row],[state]],Table1[[#This Row],[Goal Range]])</f>
        <v>failed9999</v>
      </c>
    </row>
    <row r="1711" spans="1:22" ht="43.2" hidden="1">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1">
        <f t="shared" si="160"/>
        <v>41841.56381944444</v>
      </c>
      <c r="T1711" s="11">
        <f t="shared" si="161"/>
        <v>41882.818749999999</v>
      </c>
      <c r="U17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11" t="str">
        <f>_xlfn.CONCAT(Table1[[#This Row],[state]],Table1[[#This Row],[Goal Range]])</f>
        <v>failed4999</v>
      </c>
    </row>
    <row r="1712" spans="1:22" ht="28.8" hidden="1">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1">
        <f t="shared" si="160"/>
        <v>42341.59129629629</v>
      </c>
      <c r="T1712" s="11">
        <f t="shared" si="161"/>
        <v>42387.541666666672</v>
      </c>
      <c r="U17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12" t="str">
        <f>_xlfn.CONCAT(Table1[[#This Row],[state]],Table1[[#This Row],[Goal Range]])</f>
        <v>failed9999</v>
      </c>
    </row>
    <row r="1713" spans="1:22" ht="43.2" hidden="1">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1">
        <f t="shared" si="160"/>
        <v>41852.646226851852</v>
      </c>
      <c r="T1713" s="11">
        <f t="shared" si="161"/>
        <v>41883.646226851852</v>
      </c>
      <c r="U17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713" t="str">
        <f>_xlfn.CONCAT(Table1[[#This Row],[state]],Table1[[#This Row],[Goal Range]])</f>
        <v>failed14999</v>
      </c>
    </row>
    <row r="1714" spans="1:22" ht="57.6" hidden="1">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e">
        <f t="shared" si="157"/>
        <v>#DIV/0!</v>
      </c>
      <c r="Q1714" t="str">
        <f t="shared" si="158"/>
        <v>music</v>
      </c>
      <c r="R1714" t="str">
        <f t="shared" si="159"/>
        <v>faith</v>
      </c>
      <c r="S1714" s="11">
        <f t="shared" si="160"/>
        <v>42125.913807870369</v>
      </c>
      <c r="T1714" s="11">
        <f t="shared" si="161"/>
        <v>42185.913807870369</v>
      </c>
      <c r="U17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14" t="str">
        <f>_xlfn.CONCAT(Table1[[#This Row],[state]],Table1[[#This Row],[Goal Range]])</f>
        <v>failed9999</v>
      </c>
    </row>
    <row r="1715" spans="1:22" ht="57.6" hidden="1">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1">
        <f t="shared" si="160"/>
        <v>41887.801064814819</v>
      </c>
      <c r="T1715" s="11">
        <f t="shared" si="161"/>
        <v>41917.801064814819</v>
      </c>
      <c r="U17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15" t="str">
        <f>_xlfn.CONCAT(Table1[[#This Row],[state]],Table1[[#This Row],[Goal Range]])</f>
        <v>failed4999</v>
      </c>
    </row>
    <row r="1716" spans="1:22" ht="43.2" hidden="1">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1">
        <f t="shared" si="160"/>
        <v>42095.918530092589</v>
      </c>
      <c r="T1716" s="11">
        <f t="shared" si="161"/>
        <v>42125.918530092589</v>
      </c>
      <c r="U17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716" t="str">
        <f>_xlfn.CONCAT(Table1[[#This Row],[state]],Table1[[#This Row],[Goal Range]])</f>
        <v>failed29999</v>
      </c>
    </row>
    <row r="1717" spans="1:22" ht="43.2" hidden="1">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1">
        <f t="shared" si="160"/>
        <v>42064.217418981483</v>
      </c>
      <c r="T1717" s="11">
        <f t="shared" si="161"/>
        <v>42094.140277777777</v>
      </c>
      <c r="U17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17" t="str">
        <f>_xlfn.CONCAT(Table1[[#This Row],[state]],Table1[[#This Row],[Goal Range]])</f>
        <v>failed9999</v>
      </c>
    </row>
    <row r="1718" spans="1:22" ht="43.2" hidden="1">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1">
        <f t="shared" si="160"/>
        <v>42673.577534722222</v>
      </c>
      <c r="T1718" s="11">
        <f t="shared" si="161"/>
        <v>42713.619201388887</v>
      </c>
      <c r="U17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18" t="str">
        <f>_xlfn.CONCAT(Table1[[#This Row],[state]],Table1[[#This Row],[Goal Range]])</f>
        <v>failed4999</v>
      </c>
    </row>
    <row r="1719" spans="1:22" ht="43.2" hidden="1">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1">
        <f t="shared" si="160"/>
        <v>42460.98192129629</v>
      </c>
      <c r="T1719" s="11">
        <f t="shared" si="161"/>
        <v>42481.166666666672</v>
      </c>
      <c r="U17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19" t="str">
        <f>_xlfn.CONCAT(Table1[[#This Row],[state]],Table1[[#This Row],[Goal Range]])</f>
        <v>failed4999</v>
      </c>
    </row>
    <row r="1720" spans="1:22" hidden="1">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1">
        <f t="shared" si="160"/>
        <v>42460.610520833332</v>
      </c>
      <c r="T1720" s="11">
        <f t="shared" si="161"/>
        <v>42504.207638888889</v>
      </c>
      <c r="U17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1720" t="str">
        <f>_xlfn.CONCAT(Table1[[#This Row],[state]],Table1[[#This Row],[Goal Range]])</f>
        <v>failed39999</v>
      </c>
    </row>
    <row r="1721" spans="1:22" ht="43.2" hidden="1">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1">
        <f t="shared" si="160"/>
        <v>41869.534618055557</v>
      </c>
      <c r="T1721" s="11">
        <f t="shared" si="161"/>
        <v>41899.534618055557</v>
      </c>
      <c r="U17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21" t="str">
        <f>_xlfn.CONCAT(Table1[[#This Row],[state]],Table1[[#This Row],[Goal Range]])</f>
        <v>failed4999</v>
      </c>
    </row>
    <row r="1722" spans="1:22" ht="43.2" hidden="1">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1">
        <f t="shared" si="160"/>
        <v>41922.783229166671</v>
      </c>
      <c r="T1722" s="11">
        <f t="shared" si="161"/>
        <v>41952.824895833335</v>
      </c>
      <c r="U17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22" t="str">
        <f>_xlfn.CONCAT(Table1[[#This Row],[state]],Table1[[#This Row],[Goal Range]])</f>
        <v>failed4999</v>
      </c>
    </row>
    <row r="1723" spans="1:22" ht="43.2" hidden="1">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e">
        <f t="shared" si="157"/>
        <v>#DIV/0!</v>
      </c>
      <c r="Q1723" t="str">
        <f t="shared" si="158"/>
        <v>music</v>
      </c>
      <c r="R1723" t="str">
        <f t="shared" si="159"/>
        <v>faith</v>
      </c>
      <c r="S1723" s="11">
        <f t="shared" si="160"/>
        <v>42319.461377314816</v>
      </c>
      <c r="T1723" s="11">
        <f t="shared" si="161"/>
        <v>42349.461377314816</v>
      </c>
      <c r="U17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23" t="str">
        <f>_xlfn.CONCAT(Table1[[#This Row],[state]],Table1[[#This Row],[Goal Range]])</f>
        <v>failed9999</v>
      </c>
    </row>
    <row r="1724" spans="1:22" ht="43.2" hidden="1">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1">
        <f t="shared" si="160"/>
        <v>42425.960983796293</v>
      </c>
      <c r="T1724" s="11">
        <f t="shared" si="161"/>
        <v>42463.006944444445</v>
      </c>
      <c r="U17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24" t="str">
        <f>_xlfn.CONCAT(Table1[[#This Row],[state]],Table1[[#This Row],[Goal Range]])</f>
        <v>failed4999</v>
      </c>
    </row>
    <row r="1725" spans="1:22" ht="57.6" hidden="1">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1">
        <f t="shared" si="160"/>
        <v>42129.82540509259</v>
      </c>
      <c r="T1725" s="11">
        <f t="shared" si="161"/>
        <v>42186.25</v>
      </c>
      <c r="U17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725" t="str">
        <f>_xlfn.CONCAT(Table1[[#This Row],[state]],Table1[[#This Row],[Goal Range]])</f>
        <v>failed14999</v>
      </c>
    </row>
    <row r="1726" spans="1:22" ht="43.2" hidden="1">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1">
        <f t="shared" si="160"/>
        <v>41912.932430555556</v>
      </c>
      <c r="T1726" s="11">
        <f t="shared" si="161"/>
        <v>41942.932430555556</v>
      </c>
      <c r="U17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26" t="str">
        <f>_xlfn.CONCAT(Table1[[#This Row],[state]],Table1[[#This Row],[Goal Range]])</f>
        <v>failed9999</v>
      </c>
    </row>
    <row r="1727" spans="1:22" ht="43.2" hidden="1">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1">
        <f t="shared" si="160"/>
        <v>41845.968159722222</v>
      </c>
      <c r="T1727" s="11">
        <f t="shared" si="161"/>
        <v>41875.968159722222</v>
      </c>
      <c r="U17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27" t="str">
        <f>_xlfn.CONCAT(Table1[[#This Row],[state]],Table1[[#This Row],[Goal Range]])</f>
        <v>failed9999</v>
      </c>
    </row>
    <row r="1728" spans="1:22" ht="28.8" hidden="1">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1">
        <f t="shared" si="160"/>
        <v>41788.919722222221</v>
      </c>
      <c r="T1728" s="11">
        <f t="shared" si="161"/>
        <v>41817.919722222221</v>
      </c>
      <c r="U17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28" t="str">
        <f>_xlfn.CONCAT(Table1[[#This Row],[state]],Table1[[#This Row],[Goal Range]])</f>
        <v>failed9999</v>
      </c>
    </row>
    <row r="1729" spans="1:22" ht="43.2" hidden="1">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1">
        <f t="shared" si="160"/>
        <v>42044.927974537044</v>
      </c>
      <c r="T1729" s="11">
        <f t="shared" si="161"/>
        <v>42099.458333333328</v>
      </c>
      <c r="U17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29" t="str">
        <f>_xlfn.CONCAT(Table1[[#This Row],[state]],Table1[[#This Row],[Goal Range]])</f>
        <v>failed4999</v>
      </c>
    </row>
    <row r="1730" spans="1:22" ht="43.2" hidden="1">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62">E1730/D1730</f>
        <v>0.68400000000000005</v>
      </c>
      <c r="P1730" s="6">
        <f t="shared" si="157"/>
        <v>122.14285714285714</v>
      </c>
      <c r="Q1730" t="str">
        <f t="shared" si="158"/>
        <v>music</v>
      </c>
      <c r="R1730" t="str">
        <f t="shared" si="159"/>
        <v>faith</v>
      </c>
      <c r="S1730" s="11">
        <f t="shared" si="160"/>
        <v>42268.625856481478</v>
      </c>
      <c r="T1730" s="11">
        <f t="shared" si="161"/>
        <v>42298.625856481478</v>
      </c>
      <c r="U17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30" t="str">
        <f>_xlfn.CONCAT(Table1[[#This Row],[state]],Table1[[#This Row],[Goal Range]])</f>
        <v>failed4999</v>
      </c>
    </row>
    <row r="1731" spans="1:22" ht="43.2" hidden="1">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62"/>
        <v>0</v>
      </c>
      <c r="P1731" s="6" t="e">
        <f t="shared" ref="P1731:P1794" si="163">E1731/L1731</f>
        <v>#DIV/0!</v>
      </c>
      <c r="Q1731" t="str">
        <f t="shared" ref="Q1731:Q1794" si="164">LEFT(N1731,FIND("/",N1731)-1)</f>
        <v>music</v>
      </c>
      <c r="R1731" t="str">
        <f t="shared" ref="R1731:R1794" si="165">RIGHT(N1731,LEN(N1731)-FIND("/",N1731))</f>
        <v>faith</v>
      </c>
      <c r="S1731" s="11">
        <f t="shared" ref="S1731:S1794" si="166">(((J1731/60)/60)/24)+DATE(1970,1,1)</f>
        <v>42471.052152777775</v>
      </c>
      <c r="T1731" s="11">
        <f t="shared" ref="T1731:T1794" si="167">(((I1731/60)/60)/24)+DATE(1970,1,1)</f>
        <v>42531.052152777775</v>
      </c>
      <c r="U17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731" t="str">
        <f>_xlfn.CONCAT(Table1[[#This Row],[state]],Table1[[#This Row],[Goal Range]])</f>
        <v>failed14999</v>
      </c>
    </row>
    <row r="1732" spans="1:22" ht="43.2" hidden="1">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e">
        <f t="shared" si="163"/>
        <v>#DIV/0!</v>
      </c>
      <c r="Q1732" t="str">
        <f t="shared" si="164"/>
        <v>music</v>
      </c>
      <c r="R1732" t="str">
        <f t="shared" si="165"/>
        <v>faith</v>
      </c>
      <c r="S1732" s="11">
        <f t="shared" si="166"/>
        <v>42272.087766203709</v>
      </c>
      <c r="T1732" s="11">
        <f t="shared" si="167"/>
        <v>42302.087766203709</v>
      </c>
      <c r="U17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32" t="str">
        <f>_xlfn.CONCAT(Table1[[#This Row],[state]],Table1[[#This Row],[Goal Range]])</f>
        <v>failed4999</v>
      </c>
    </row>
    <row r="1733" spans="1:22" ht="28.8" hidden="1">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e">
        <f t="shared" si="163"/>
        <v>#DIV/0!</v>
      </c>
      <c r="Q1733" t="str">
        <f t="shared" si="164"/>
        <v>music</v>
      </c>
      <c r="R1733" t="str">
        <f t="shared" si="165"/>
        <v>faith</v>
      </c>
      <c r="S1733" s="11">
        <f t="shared" si="166"/>
        <v>42152.906851851847</v>
      </c>
      <c r="T1733" s="11">
        <f t="shared" si="167"/>
        <v>42166.625</v>
      </c>
      <c r="U17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33" t="str">
        <f>_xlfn.CONCAT(Table1[[#This Row],[state]],Table1[[#This Row],[Goal Range]])</f>
        <v>failed4999</v>
      </c>
    </row>
    <row r="1734" spans="1:22" ht="43.2" hidden="1">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e">
        <f t="shared" si="163"/>
        <v>#DIV/0!</v>
      </c>
      <c r="Q1734" t="str">
        <f t="shared" si="164"/>
        <v>music</v>
      </c>
      <c r="R1734" t="str">
        <f t="shared" si="165"/>
        <v>faith</v>
      </c>
      <c r="S1734" s="11">
        <f t="shared" si="166"/>
        <v>42325.683807870373</v>
      </c>
      <c r="T1734" s="11">
        <f t="shared" si="167"/>
        <v>42385.208333333328</v>
      </c>
      <c r="U17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34" t="str">
        <f>_xlfn.CONCAT(Table1[[#This Row],[state]],Table1[[#This Row],[Goal Range]])</f>
        <v>failed4999</v>
      </c>
    </row>
    <row r="1735" spans="1:22" ht="43.2" hidden="1">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e">
        <f t="shared" si="163"/>
        <v>#DIV/0!</v>
      </c>
      <c r="Q1735" t="str">
        <f t="shared" si="164"/>
        <v>music</v>
      </c>
      <c r="R1735" t="str">
        <f t="shared" si="165"/>
        <v>faith</v>
      </c>
      <c r="S1735" s="11">
        <f t="shared" si="166"/>
        <v>42614.675625000003</v>
      </c>
      <c r="T1735" s="11">
        <f t="shared" si="167"/>
        <v>42626.895833333328</v>
      </c>
      <c r="U17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735" t="str">
        <f>_xlfn.CONCAT(Table1[[#This Row],[state]],Table1[[#This Row],[Goal Range]])</f>
        <v>failed14999</v>
      </c>
    </row>
    <row r="1736" spans="1:22" ht="43.2" hidden="1">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1">
        <f t="shared" si="166"/>
        <v>42102.036527777775</v>
      </c>
      <c r="T1736" s="11">
        <f t="shared" si="167"/>
        <v>42132.036527777775</v>
      </c>
      <c r="U17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36" t="str">
        <f>_xlfn.CONCAT(Table1[[#This Row],[state]],Table1[[#This Row],[Goal Range]])</f>
        <v>failed4999</v>
      </c>
    </row>
    <row r="1737" spans="1:22" ht="43.2" hidden="1">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1">
        <f t="shared" si="166"/>
        <v>42559.814178240747</v>
      </c>
      <c r="T1737" s="11">
        <f t="shared" si="167"/>
        <v>42589.814178240747</v>
      </c>
      <c r="U17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37" t="str">
        <f>_xlfn.CONCAT(Table1[[#This Row],[state]],Table1[[#This Row],[Goal Range]])</f>
        <v>failed4999</v>
      </c>
    </row>
    <row r="1738" spans="1:22" ht="28.8" hidden="1">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1">
        <f t="shared" si="166"/>
        <v>42286.861493055556</v>
      </c>
      <c r="T1738" s="11">
        <f t="shared" si="167"/>
        <v>42316.90315972222</v>
      </c>
      <c r="U17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38" t="str">
        <f>_xlfn.CONCAT(Table1[[#This Row],[state]],Table1[[#This Row],[Goal Range]])</f>
        <v>failed4999</v>
      </c>
    </row>
    <row r="1739" spans="1:22" ht="43.2" hidden="1">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1">
        <f t="shared" si="166"/>
        <v>42175.948981481488</v>
      </c>
      <c r="T1739" s="11">
        <f t="shared" si="167"/>
        <v>42205.948981481488</v>
      </c>
      <c r="U17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39" t="str">
        <f>_xlfn.CONCAT(Table1[[#This Row],[state]],Table1[[#This Row],[Goal Range]])</f>
        <v>failed4999</v>
      </c>
    </row>
    <row r="1740" spans="1:22" ht="28.8" hidden="1">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1">
        <f t="shared" si="166"/>
        <v>41884.874328703707</v>
      </c>
      <c r="T1740" s="11">
        <f t="shared" si="167"/>
        <v>41914.874328703707</v>
      </c>
      <c r="U17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40" t="str">
        <f>_xlfn.CONCAT(Table1[[#This Row],[state]],Table1[[#This Row],[Goal Range]])</f>
        <v>failed9999</v>
      </c>
    </row>
    <row r="1741" spans="1:22" ht="43.2" hidden="1">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1">
        <f t="shared" si="166"/>
        <v>42435.874212962968</v>
      </c>
      <c r="T1741" s="11">
        <f t="shared" si="167"/>
        <v>42494.832546296297</v>
      </c>
      <c r="U17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41" t="str">
        <f>_xlfn.CONCAT(Table1[[#This Row],[state]],Table1[[#This Row],[Goal Range]])</f>
        <v>failed4999</v>
      </c>
    </row>
    <row r="1742" spans="1:22" ht="43.2" hidden="1">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e">
        <f t="shared" si="163"/>
        <v>#DIV/0!</v>
      </c>
      <c r="Q1742" t="str">
        <f t="shared" si="164"/>
        <v>music</v>
      </c>
      <c r="R1742" t="str">
        <f t="shared" si="165"/>
        <v>faith</v>
      </c>
      <c r="S1742" s="11">
        <f t="shared" si="166"/>
        <v>42171.817384259266</v>
      </c>
      <c r="T1742" s="11">
        <f t="shared" si="167"/>
        <v>42201.817384259266</v>
      </c>
      <c r="U17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42" t="str">
        <f>_xlfn.CONCAT(Table1[[#This Row],[state]],Table1[[#This Row],[Goal Range]])</f>
        <v>failed4999</v>
      </c>
    </row>
    <row r="1743" spans="1:22" ht="28.8" hidden="1">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1">
        <f t="shared" si="166"/>
        <v>42120.628136574072</v>
      </c>
      <c r="T1743" s="11">
        <f t="shared" si="167"/>
        <v>42165.628136574072</v>
      </c>
      <c r="U17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43" t="str">
        <f>_xlfn.CONCAT(Table1[[#This Row],[state]],Table1[[#This Row],[Goal Range]])</f>
        <v>successful4999</v>
      </c>
    </row>
    <row r="1744" spans="1:22" ht="43.2" hidden="1">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1">
        <f t="shared" si="166"/>
        <v>42710.876967592587</v>
      </c>
      <c r="T1744" s="11">
        <f t="shared" si="167"/>
        <v>42742.875</v>
      </c>
      <c r="U17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44" t="str">
        <f>_xlfn.CONCAT(Table1[[#This Row],[state]],Table1[[#This Row],[Goal Range]])</f>
        <v>successful4999</v>
      </c>
    </row>
    <row r="1745" spans="1:22" ht="43.2" hidden="1">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1">
        <f t="shared" si="166"/>
        <v>42586.925636574073</v>
      </c>
      <c r="T1745" s="11">
        <f t="shared" si="167"/>
        <v>42609.165972222225</v>
      </c>
      <c r="U17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45" t="str">
        <f>_xlfn.CONCAT(Table1[[#This Row],[state]],Table1[[#This Row],[Goal Range]])</f>
        <v>successful9999</v>
      </c>
    </row>
    <row r="1746" spans="1:22" ht="43.2" hidden="1">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1">
        <f t="shared" si="166"/>
        <v>42026.605057870373</v>
      </c>
      <c r="T1746" s="11">
        <f t="shared" si="167"/>
        <v>42071.563391203701</v>
      </c>
      <c r="U17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46" t="str">
        <f>_xlfn.CONCAT(Table1[[#This Row],[state]],Table1[[#This Row],[Goal Range]])</f>
        <v>successful9999</v>
      </c>
    </row>
    <row r="1747" spans="1:22" ht="43.2" hidden="1">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1">
        <f t="shared" si="166"/>
        <v>42690.259699074071</v>
      </c>
      <c r="T1747" s="11">
        <f t="shared" si="167"/>
        <v>42726.083333333328</v>
      </c>
      <c r="U17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47" t="str">
        <f>_xlfn.CONCAT(Table1[[#This Row],[state]],Table1[[#This Row],[Goal Range]])</f>
        <v>successful9999</v>
      </c>
    </row>
    <row r="1748" spans="1:22" ht="57.6" hidden="1">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1">
        <f t="shared" si="166"/>
        <v>42668.176701388889</v>
      </c>
      <c r="T1748" s="11">
        <f t="shared" si="167"/>
        <v>42698.083333333328</v>
      </c>
      <c r="U17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748" t="str">
        <f>_xlfn.CONCAT(Table1[[#This Row],[state]],Table1[[#This Row],[Goal Range]])</f>
        <v>successful19999</v>
      </c>
    </row>
    <row r="1749" spans="1:22" ht="43.2" hidden="1">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1">
        <f t="shared" si="166"/>
        <v>42292.435532407413</v>
      </c>
      <c r="T1749" s="11">
        <f t="shared" si="167"/>
        <v>42321.625</v>
      </c>
      <c r="U17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49" t="str">
        <f>_xlfn.CONCAT(Table1[[#This Row],[state]],Table1[[#This Row],[Goal Range]])</f>
        <v>successful9999</v>
      </c>
    </row>
    <row r="1750" spans="1:22" ht="28.8" hidden="1">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1">
        <f t="shared" si="166"/>
        <v>42219.950729166667</v>
      </c>
      <c r="T1750" s="11">
        <f t="shared" si="167"/>
        <v>42249.950729166667</v>
      </c>
      <c r="U17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750" t="str">
        <f>_xlfn.CONCAT(Table1[[#This Row],[state]],Table1[[#This Row],[Goal Range]])</f>
        <v>successful0</v>
      </c>
    </row>
    <row r="1751" spans="1:22" ht="28.8" hidden="1">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1">
        <f t="shared" si="166"/>
        <v>42758.975937499999</v>
      </c>
      <c r="T1751" s="11">
        <f t="shared" si="167"/>
        <v>42795.791666666672</v>
      </c>
      <c r="U17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751" t="str">
        <f>_xlfn.CONCAT(Table1[[#This Row],[state]],Table1[[#This Row],[Goal Range]])</f>
        <v>successful14999</v>
      </c>
    </row>
    <row r="1752" spans="1:22" ht="43.2" hidden="1">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1">
        <f t="shared" si="166"/>
        <v>42454.836851851855</v>
      </c>
      <c r="T1752" s="11">
        <f t="shared" si="167"/>
        <v>42479.836851851855</v>
      </c>
      <c r="U17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52" t="str">
        <f>_xlfn.CONCAT(Table1[[#This Row],[state]],Table1[[#This Row],[Goal Range]])</f>
        <v>successful9999</v>
      </c>
    </row>
    <row r="1753" spans="1:22" ht="28.8" hidden="1">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1">
        <f t="shared" si="166"/>
        <v>42052.7815162037</v>
      </c>
      <c r="T1753" s="11">
        <f t="shared" si="167"/>
        <v>42082.739849537036</v>
      </c>
      <c r="U17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753" t="str">
        <f>_xlfn.CONCAT(Table1[[#This Row],[state]],Table1[[#This Row],[Goal Range]])</f>
        <v>successful14999</v>
      </c>
    </row>
    <row r="1754" spans="1:22" ht="28.8" hidden="1">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1">
        <f t="shared" si="166"/>
        <v>42627.253263888888</v>
      </c>
      <c r="T1754" s="11">
        <f t="shared" si="167"/>
        <v>42657.253263888888</v>
      </c>
      <c r="U17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54" t="str">
        <f>_xlfn.CONCAT(Table1[[#This Row],[state]],Table1[[#This Row],[Goal Range]])</f>
        <v>successful4999</v>
      </c>
    </row>
    <row r="1755" spans="1:22" ht="43.2" hidden="1">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1">
        <f t="shared" si="166"/>
        <v>42420.74962962963</v>
      </c>
      <c r="T1755" s="11">
        <f t="shared" si="167"/>
        <v>42450.707962962959</v>
      </c>
      <c r="U17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755" t="str">
        <f>_xlfn.CONCAT(Table1[[#This Row],[state]],Table1[[#This Row],[Goal Range]])</f>
        <v>successful19999</v>
      </c>
    </row>
    <row r="1756" spans="1:22" ht="43.2" hidden="1">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1">
        <f t="shared" si="166"/>
        <v>42067.876770833333</v>
      </c>
      <c r="T1756" s="11">
        <f t="shared" si="167"/>
        <v>42097.835104166668</v>
      </c>
      <c r="U17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56" t="str">
        <f>_xlfn.CONCAT(Table1[[#This Row],[state]],Table1[[#This Row],[Goal Range]])</f>
        <v>successful9999</v>
      </c>
    </row>
    <row r="1757" spans="1:22" ht="43.2" hidden="1">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1">
        <f t="shared" si="166"/>
        <v>42252.788900462961</v>
      </c>
      <c r="T1757" s="11">
        <f t="shared" si="167"/>
        <v>42282.788900462961</v>
      </c>
      <c r="U17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757" t="str">
        <f>_xlfn.CONCAT(Table1[[#This Row],[state]],Table1[[#This Row],[Goal Range]])</f>
        <v>successful1000</v>
      </c>
    </row>
    <row r="1758" spans="1:22" ht="43.2" hidden="1">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1">
        <f t="shared" si="166"/>
        <v>42571.167465277773</v>
      </c>
      <c r="T1758" s="11">
        <f t="shared" si="167"/>
        <v>42611.167465277773</v>
      </c>
      <c r="U17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58" t="str">
        <f>_xlfn.CONCAT(Table1[[#This Row],[state]],Table1[[#This Row],[Goal Range]])</f>
        <v>successful9999</v>
      </c>
    </row>
    <row r="1759" spans="1:22" ht="28.8" hidden="1">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1">
        <f t="shared" si="166"/>
        <v>42733.827349537038</v>
      </c>
      <c r="T1759" s="11">
        <f t="shared" si="167"/>
        <v>42763.811805555553</v>
      </c>
      <c r="U17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59" t="str">
        <f>_xlfn.CONCAT(Table1[[#This Row],[state]],Table1[[#This Row],[Goal Range]])</f>
        <v>successful9999</v>
      </c>
    </row>
    <row r="1760" spans="1:22" ht="57.6" hidden="1">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1">
        <f t="shared" si="166"/>
        <v>42505.955925925926</v>
      </c>
      <c r="T1760" s="11">
        <f t="shared" si="167"/>
        <v>42565.955925925926</v>
      </c>
      <c r="U17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60" t="str">
        <f>_xlfn.CONCAT(Table1[[#This Row],[state]],Table1[[#This Row],[Goal Range]])</f>
        <v>successful4999</v>
      </c>
    </row>
    <row r="1761" spans="1:22" ht="28.8" hidden="1">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1">
        <f t="shared" si="166"/>
        <v>42068.829039351855</v>
      </c>
      <c r="T1761" s="11">
        <f t="shared" si="167"/>
        <v>42088.787372685183</v>
      </c>
      <c r="U17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61" t="str">
        <f>_xlfn.CONCAT(Table1[[#This Row],[state]],Table1[[#This Row],[Goal Range]])</f>
        <v>successful9999</v>
      </c>
    </row>
    <row r="1762" spans="1:22" ht="43.2" hidden="1">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1">
        <f t="shared" si="166"/>
        <v>42405.67260416667</v>
      </c>
      <c r="T1762" s="11">
        <f t="shared" si="167"/>
        <v>42425.67260416667</v>
      </c>
      <c r="U17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62" t="str">
        <f>_xlfn.CONCAT(Table1[[#This Row],[state]],Table1[[#This Row],[Goal Range]])</f>
        <v>successful9999</v>
      </c>
    </row>
    <row r="1763" spans="1:22" ht="28.8" hidden="1">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1">
        <f t="shared" si="166"/>
        <v>42209.567824074074</v>
      </c>
      <c r="T1763" s="11">
        <f t="shared" si="167"/>
        <v>42259.567824074074</v>
      </c>
      <c r="U17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763" t="str">
        <f>_xlfn.CONCAT(Table1[[#This Row],[state]],Table1[[#This Row],[Goal Range]])</f>
        <v>successful1000</v>
      </c>
    </row>
    <row r="1764" spans="1:22" ht="28.8" hidden="1">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1">
        <f t="shared" si="166"/>
        <v>42410.982002314813</v>
      </c>
      <c r="T1764" s="11">
        <f t="shared" si="167"/>
        <v>42440.982002314813</v>
      </c>
      <c r="U17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764" t="str">
        <f>_xlfn.CONCAT(Table1[[#This Row],[state]],Table1[[#This Row],[Goal Range]])</f>
        <v>successful1000</v>
      </c>
    </row>
    <row r="1765" spans="1:22" ht="57.6" hidden="1">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1">
        <f t="shared" si="166"/>
        <v>42636.868518518517</v>
      </c>
      <c r="T1765" s="11">
        <f t="shared" si="167"/>
        <v>42666.868518518517</v>
      </c>
      <c r="U17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765" t="str">
        <f>_xlfn.CONCAT(Table1[[#This Row],[state]],Table1[[#This Row],[Goal Range]])</f>
        <v>successful14999</v>
      </c>
    </row>
    <row r="1766" spans="1:22" ht="43.2" hidden="1">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1">
        <f t="shared" si="166"/>
        <v>41825.485868055555</v>
      </c>
      <c r="T1766" s="11">
        <f t="shared" si="167"/>
        <v>41854.485868055555</v>
      </c>
      <c r="U17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766" t="str">
        <f>_xlfn.CONCAT(Table1[[#This Row],[state]],Table1[[#This Row],[Goal Range]])</f>
        <v>failed14999</v>
      </c>
    </row>
    <row r="1767" spans="1:22" ht="43.2" hidden="1">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1">
        <f t="shared" si="166"/>
        <v>41834.980462962965</v>
      </c>
      <c r="T1767" s="11">
        <f t="shared" si="167"/>
        <v>41864.980462962965</v>
      </c>
      <c r="U17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767" t="str">
        <f>_xlfn.CONCAT(Table1[[#This Row],[state]],Table1[[#This Row],[Goal Range]])</f>
        <v>failed14999</v>
      </c>
    </row>
    <row r="1768" spans="1:22" ht="28.8" hidden="1">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e">
        <f t="shared" si="163"/>
        <v>#DIV/0!</v>
      </c>
      <c r="Q1768" t="str">
        <f t="shared" si="164"/>
        <v>photography</v>
      </c>
      <c r="R1768" t="str">
        <f t="shared" si="165"/>
        <v>photobooks</v>
      </c>
      <c r="S1768" s="11">
        <f t="shared" si="166"/>
        <v>41855.859814814816</v>
      </c>
      <c r="T1768" s="11">
        <f t="shared" si="167"/>
        <v>41876.859814814816</v>
      </c>
      <c r="U17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68" t="str">
        <f>_xlfn.CONCAT(Table1[[#This Row],[state]],Table1[[#This Row],[Goal Range]])</f>
        <v>failed4999</v>
      </c>
    </row>
    <row r="1769" spans="1:22" ht="28.8" hidden="1">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1">
        <f t="shared" si="166"/>
        <v>41824.658379629633</v>
      </c>
      <c r="T1769" s="11">
        <f t="shared" si="167"/>
        <v>41854.658379629633</v>
      </c>
      <c r="U17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69" t="str">
        <f>_xlfn.CONCAT(Table1[[#This Row],[state]],Table1[[#This Row],[Goal Range]])</f>
        <v>failed9999</v>
      </c>
    </row>
    <row r="1770" spans="1:22" ht="43.2" hidden="1">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1">
        <f t="shared" si="166"/>
        <v>41849.560694444444</v>
      </c>
      <c r="T1770" s="11">
        <f t="shared" si="167"/>
        <v>41909.560694444444</v>
      </c>
      <c r="U17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70" t="str">
        <f>_xlfn.CONCAT(Table1[[#This Row],[state]],Table1[[#This Row],[Goal Range]])</f>
        <v>failed9999</v>
      </c>
    </row>
    <row r="1771" spans="1:22" ht="43.2" hidden="1">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1">
        <f t="shared" si="166"/>
        <v>41987.818969907406</v>
      </c>
      <c r="T1771" s="11">
        <f t="shared" si="167"/>
        <v>42017.818969907406</v>
      </c>
      <c r="U17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1771" t="str">
        <f>_xlfn.CONCAT(Table1[[#This Row],[state]],Table1[[#This Row],[Goal Range]])</f>
        <v>failed44999</v>
      </c>
    </row>
    <row r="1772" spans="1:22" ht="43.2" hidden="1">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1">
        <f t="shared" si="166"/>
        <v>41891.780023148152</v>
      </c>
      <c r="T1772" s="11">
        <f t="shared" si="167"/>
        <v>41926.780023148152</v>
      </c>
      <c r="U17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772" t="str">
        <f>_xlfn.CONCAT(Table1[[#This Row],[state]],Table1[[#This Row],[Goal Range]])</f>
        <v>failed24999</v>
      </c>
    </row>
    <row r="1773" spans="1:22" ht="43.2" hidden="1">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1">
        <f t="shared" si="166"/>
        <v>41905.979629629634</v>
      </c>
      <c r="T1773" s="11">
        <f t="shared" si="167"/>
        <v>41935.979629629634</v>
      </c>
      <c r="U17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73" t="str">
        <f>_xlfn.CONCAT(Table1[[#This Row],[state]],Table1[[#This Row],[Goal Range]])</f>
        <v>failed4999</v>
      </c>
    </row>
    <row r="1774" spans="1:22" ht="43.2" hidden="1">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1">
        <f t="shared" si="166"/>
        <v>41766.718009259261</v>
      </c>
      <c r="T1774" s="11">
        <f t="shared" si="167"/>
        <v>41826.718009259261</v>
      </c>
      <c r="U17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74" t="str">
        <f>_xlfn.CONCAT(Table1[[#This Row],[state]],Table1[[#This Row],[Goal Range]])</f>
        <v>failed9999</v>
      </c>
    </row>
    <row r="1775" spans="1:22" ht="43.2" hidden="1">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1">
        <f t="shared" si="166"/>
        <v>41978.760393518518</v>
      </c>
      <c r="T1775" s="11">
        <f t="shared" si="167"/>
        <v>42023.760393518518</v>
      </c>
      <c r="U17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775" t="str">
        <f>_xlfn.CONCAT(Table1[[#This Row],[state]],Table1[[#This Row],[Goal Range]])</f>
        <v>failed34999</v>
      </c>
    </row>
    <row r="1776" spans="1:22" ht="43.2" hidden="1">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1">
        <f t="shared" si="166"/>
        <v>41930.218657407408</v>
      </c>
      <c r="T1776" s="11">
        <f t="shared" si="167"/>
        <v>41972.624305555553</v>
      </c>
      <c r="U17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76" t="str">
        <f>_xlfn.CONCAT(Table1[[#This Row],[state]],Table1[[#This Row],[Goal Range]])</f>
        <v>failed4999</v>
      </c>
    </row>
    <row r="1777" spans="1:22" ht="43.2" hidden="1">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1">
        <f t="shared" si="166"/>
        <v>41891.976388888892</v>
      </c>
      <c r="T1777" s="11">
        <f t="shared" si="167"/>
        <v>41936.976388888892</v>
      </c>
      <c r="U17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777" t="str">
        <f>_xlfn.CONCAT(Table1[[#This Row],[state]],Table1[[#This Row],[Goal Range]])</f>
        <v>failed34999</v>
      </c>
    </row>
    <row r="1778" spans="1:22" ht="43.2" hidden="1">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1">
        <f t="shared" si="166"/>
        <v>41905.95684027778</v>
      </c>
      <c r="T1778" s="11">
        <f t="shared" si="167"/>
        <v>41941.95684027778</v>
      </c>
      <c r="U17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78" t="str">
        <f>_xlfn.CONCAT(Table1[[#This Row],[state]],Table1[[#This Row],[Goal Range]])</f>
        <v>failed9999</v>
      </c>
    </row>
    <row r="1779" spans="1:22" ht="43.2" hidden="1">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1">
        <f t="shared" si="166"/>
        <v>42025.357094907406</v>
      </c>
      <c r="T1779" s="11">
        <f t="shared" si="167"/>
        <v>42055.357094907406</v>
      </c>
      <c r="U17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79" t="str">
        <f>_xlfn.CONCAT(Table1[[#This Row],[state]],Table1[[#This Row],[Goal Range]])</f>
        <v>failed4999</v>
      </c>
    </row>
    <row r="1780" spans="1:22" ht="43.2" hidden="1">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1">
        <f t="shared" si="166"/>
        <v>42045.86336805555</v>
      </c>
      <c r="T1780" s="11">
        <f t="shared" si="167"/>
        <v>42090.821701388893</v>
      </c>
      <c r="U17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780" t="str">
        <f>_xlfn.CONCAT(Table1[[#This Row],[state]],Table1[[#This Row],[Goal Range]])</f>
        <v>failed0</v>
      </c>
    </row>
    <row r="1781" spans="1:22" ht="43.2" hidden="1">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1">
        <f t="shared" si="166"/>
        <v>42585.691898148143</v>
      </c>
      <c r="T1781" s="11">
        <f t="shared" si="167"/>
        <v>42615.691898148143</v>
      </c>
      <c r="U17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781" t="str">
        <f>_xlfn.CONCAT(Table1[[#This Row],[state]],Table1[[#This Row],[Goal Range]])</f>
        <v>failed14999</v>
      </c>
    </row>
    <row r="1782" spans="1:22" ht="43.2" hidden="1">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1">
        <f t="shared" si="166"/>
        <v>42493.600810185191</v>
      </c>
      <c r="T1782" s="11">
        <f t="shared" si="167"/>
        <v>42553.600810185191</v>
      </c>
      <c r="U17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782" t="str">
        <f>_xlfn.CONCAT(Table1[[#This Row],[state]],Table1[[#This Row],[Goal Range]])</f>
        <v>failed34999</v>
      </c>
    </row>
    <row r="1783" spans="1:22" ht="43.2" hidden="1">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1">
        <f t="shared" si="166"/>
        <v>42597.617418981477</v>
      </c>
      <c r="T1783" s="11">
        <f t="shared" si="167"/>
        <v>42628.617418981477</v>
      </c>
      <c r="U17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83" t="str">
        <f>_xlfn.CONCAT(Table1[[#This Row],[state]],Table1[[#This Row],[Goal Range]])</f>
        <v>failed9999</v>
      </c>
    </row>
    <row r="1784" spans="1:22" ht="57.6" hidden="1">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1">
        <f t="shared" si="166"/>
        <v>42388.575104166666</v>
      </c>
      <c r="T1784" s="11">
        <f t="shared" si="167"/>
        <v>42421.575104166666</v>
      </c>
      <c r="U17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1784" t="str">
        <f>_xlfn.CONCAT(Table1[[#This Row],[state]],Table1[[#This Row],[Goal Range]])</f>
        <v>failed39999</v>
      </c>
    </row>
    <row r="1785" spans="1:22" ht="43.2" hidden="1">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1">
        <f t="shared" si="166"/>
        <v>42115.949976851851</v>
      </c>
      <c r="T1785" s="11">
        <f t="shared" si="167"/>
        <v>42145.949976851851</v>
      </c>
      <c r="U17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1785" t="str">
        <f>_xlfn.CONCAT(Table1[[#This Row],[state]],Table1[[#This Row],[Goal Range]])</f>
        <v>failed44999</v>
      </c>
    </row>
    <row r="1786" spans="1:22" ht="43.2" hidden="1">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1">
        <f t="shared" si="166"/>
        <v>42003.655555555553</v>
      </c>
      <c r="T1786" s="11">
        <f t="shared" si="167"/>
        <v>42035.142361111109</v>
      </c>
      <c r="U17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86" t="str">
        <f>_xlfn.CONCAT(Table1[[#This Row],[state]],Table1[[#This Row],[Goal Range]])</f>
        <v>failed9999</v>
      </c>
    </row>
    <row r="1787" spans="1:22" ht="43.2" hidden="1">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1">
        <f t="shared" si="166"/>
        <v>41897.134895833333</v>
      </c>
      <c r="T1787" s="11">
        <f t="shared" si="167"/>
        <v>41928</v>
      </c>
      <c r="U17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787" t="str">
        <f>_xlfn.CONCAT(Table1[[#This Row],[state]],Table1[[#This Row],[Goal Range]])</f>
        <v>failed24999</v>
      </c>
    </row>
    <row r="1788" spans="1:22" ht="43.2" hidden="1">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1">
        <f t="shared" si="166"/>
        <v>41958.550659722227</v>
      </c>
      <c r="T1788" s="11">
        <f t="shared" si="167"/>
        <v>41988.550659722227</v>
      </c>
      <c r="U17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88" t="str">
        <f>_xlfn.CONCAT(Table1[[#This Row],[state]],Table1[[#This Row],[Goal Range]])</f>
        <v>failed4999</v>
      </c>
    </row>
    <row r="1789" spans="1:22" ht="43.2" hidden="1">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1">
        <f t="shared" si="166"/>
        <v>42068.65552083333</v>
      </c>
      <c r="T1789" s="11">
        <f t="shared" si="167"/>
        <v>42098.613854166666</v>
      </c>
      <c r="U17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789" t="str">
        <f>_xlfn.CONCAT(Table1[[#This Row],[state]],Table1[[#This Row],[Goal Range]])</f>
        <v>failed14999</v>
      </c>
    </row>
    <row r="1790" spans="1:22" ht="43.2" hidden="1">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1">
        <f t="shared" si="166"/>
        <v>41913.94840277778</v>
      </c>
      <c r="T1790" s="11">
        <f t="shared" si="167"/>
        <v>41943.94840277778</v>
      </c>
      <c r="U17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90" t="str">
        <f>_xlfn.CONCAT(Table1[[#This Row],[state]],Table1[[#This Row],[Goal Range]])</f>
        <v>failed9999</v>
      </c>
    </row>
    <row r="1791" spans="1:22" ht="43.2" hidden="1">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1">
        <f t="shared" si="166"/>
        <v>41956.250034722223</v>
      </c>
      <c r="T1791" s="11">
        <f t="shared" si="167"/>
        <v>42016.250034722223</v>
      </c>
      <c r="U17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91" t="str">
        <f>_xlfn.CONCAT(Table1[[#This Row],[state]],Table1[[#This Row],[Goal Range]])</f>
        <v>failed9999</v>
      </c>
    </row>
    <row r="1792" spans="1:22" ht="43.2" hidden="1">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1">
        <f t="shared" si="166"/>
        <v>42010.674513888895</v>
      </c>
      <c r="T1792" s="11">
        <f t="shared" si="167"/>
        <v>42040.674513888895</v>
      </c>
      <c r="U17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792" t="str">
        <f>_xlfn.CONCAT(Table1[[#This Row],[state]],Table1[[#This Row],[Goal Range]])</f>
        <v>failed34999</v>
      </c>
    </row>
    <row r="1793" spans="1:22" ht="28.8" hidden="1">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1">
        <f t="shared" si="166"/>
        <v>41973.740335648152</v>
      </c>
      <c r="T1793" s="11">
        <f t="shared" si="167"/>
        <v>42033.740335648152</v>
      </c>
      <c r="U17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93" t="str">
        <f>_xlfn.CONCAT(Table1[[#This Row],[state]],Table1[[#This Row],[Goal Range]])</f>
        <v>failed4999</v>
      </c>
    </row>
    <row r="1794" spans="1:22" ht="28.8" hidden="1">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68">E1794/D1794</f>
        <v>0.61124000000000001</v>
      </c>
      <c r="P1794" s="6">
        <f t="shared" si="163"/>
        <v>109.93525179856115</v>
      </c>
      <c r="Q1794" t="str">
        <f t="shared" si="164"/>
        <v>photography</v>
      </c>
      <c r="R1794" t="str">
        <f t="shared" si="165"/>
        <v>photobooks</v>
      </c>
      <c r="S1794" s="11">
        <f t="shared" si="166"/>
        <v>42189.031041666662</v>
      </c>
      <c r="T1794" s="11">
        <f t="shared" si="167"/>
        <v>42226.290972222225</v>
      </c>
      <c r="U17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794" t="str">
        <f>_xlfn.CONCAT(Table1[[#This Row],[state]],Table1[[#This Row],[Goal Range]])</f>
        <v>failed29999</v>
      </c>
    </row>
    <row r="1795" spans="1:22" ht="43.2" hidden="1">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68"/>
        <v>1.3333333333333334E-2</v>
      </c>
      <c r="P1795" s="6">
        <f t="shared" ref="P1795:P1858" si="169">E1795/L1795</f>
        <v>20</v>
      </c>
      <c r="Q1795" t="str">
        <f t="shared" ref="Q1795:Q1858" si="170">LEFT(N1795,FIND("/",N1795)-1)</f>
        <v>photography</v>
      </c>
      <c r="R1795" t="str">
        <f t="shared" ref="R1795:R1858" si="171">RIGHT(N1795,LEN(N1795)-FIND("/",N1795))</f>
        <v>photobooks</v>
      </c>
      <c r="S1795" s="11">
        <f t="shared" ref="S1795:S1858" si="172">(((J1795/60)/60)/24)+DATE(1970,1,1)</f>
        <v>41940.89166666667</v>
      </c>
      <c r="T1795" s="11">
        <f t="shared" ref="T1795:T1858" si="173">(((I1795/60)/60)/24)+DATE(1970,1,1)</f>
        <v>41970.933333333334</v>
      </c>
      <c r="U17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795" t="str">
        <f>_xlfn.CONCAT(Table1[[#This Row],[state]],Table1[[#This Row],[Goal Range]])</f>
        <v>failed4999</v>
      </c>
    </row>
    <row r="1796" spans="1:22" ht="43.2" hidden="1">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1">
        <f t="shared" si="172"/>
        <v>42011.551180555558</v>
      </c>
      <c r="T1796" s="11">
        <f t="shared" si="173"/>
        <v>42046.551180555558</v>
      </c>
      <c r="U17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796" t="str">
        <f>_xlfn.CONCAT(Table1[[#This Row],[state]],Table1[[#This Row],[Goal Range]])</f>
        <v>failed9999</v>
      </c>
    </row>
    <row r="1797" spans="1:22" ht="43.2" hidden="1">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1">
        <f t="shared" si="172"/>
        <v>42628.288668981477</v>
      </c>
      <c r="T1797" s="11">
        <f t="shared" si="173"/>
        <v>42657.666666666672</v>
      </c>
      <c r="U17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797" t="str">
        <f>_xlfn.CONCAT(Table1[[#This Row],[state]],Table1[[#This Row],[Goal Range]])</f>
        <v>failed29999</v>
      </c>
    </row>
    <row r="1798" spans="1:22" ht="57.6" hidden="1">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1">
        <f t="shared" si="172"/>
        <v>42515.439421296294</v>
      </c>
      <c r="T1798" s="11">
        <f t="shared" si="173"/>
        <v>42575.439421296294</v>
      </c>
      <c r="U17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798" t="str">
        <f>_xlfn.CONCAT(Table1[[#This Row],[state]],Table1[[#This Row],[Goal Range]])</f>
        <v>failed19999</v>
      </c>
    </row>
    <row r="1799" spans="1:22" ht="43.2" hidden="1">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1">
        <f t="shared" si="172"/>
        <v>42689.56931712963</v>
      </c>
      <c r="T1799" s="11">
        <f t="shared" si="173"/>
        <v>42719.56931712963</v>
      </c>
      <c r="U17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799" t="str">
        <f>_xlfn.CONCAT(Table1[[#This Row],[state]],Table1[[#This Row],[Goal Range]])</f>
        <v>failed14999</v>
      </c>
    </row>
    <row r="1800" spans="1:22" ht="43.2" hidden="1">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1">
        <f t="shared" si="172"/>
        <v>42344.32677083333</v>
      </c>
      <c r="T1800" s="11">
        <f t="shared" si="173"/>
        <v>42404.32677083333</v>
      </c>
      <c r="U18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800" t="str">
        <f>_xlfn.CONCAT(Table1[[#This Row],[state]],Table1[[#This Row],[Goal Range]])</f>
        <v>failed19999</v>
      </c>
    </row>
    <row r="1801" spans="1:22" ht="28.8" hidden="1">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1">
        <f t="shared" si="172"/>
        <v>41934.842685185184</v>
      </c>
      <c r="T1801" s="11">
        <f t="shared" si="173"/>
        <v>41954.884351851855</v>
      </c>
      <c r="U18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01" t="str">
        <f>_xlfn.CONCAT(Table1[[#This Row],[state]],Table1[[#This Row],[Goal Range]])</f>
        <v>failed4999</v>
      </c>
    </row>
    <row r="1802" spans="1:22" ht="43.2" hidden="1">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1">
        <f t="shared" si="172"/>
        <v>42623.606134259258</v>
      </c>
      <c r="T1802" s="11">
        <f t="shared" si="173"/>
        <v>42653.606134259258</v>
      </c>
      <c r="U18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1802" t="str">
        <f>_xlfn.CONCAT(Table1[[#This Row],[state]],Table1[[#This Row],[Goal Range]])</f>
        <v>failed49999</v>
      </c>
    </row>
    <row r="1803" spans="1:22" ht="43.2" hidden="1">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1">
        <f t="shared" si="172"/>
        <v>42321.660509259258</v>
      </c>
      <c r="T1803" s="11">
        <f t="shared" si="173"/>
        <v>42353.506944444445</v>
      </c>
      <c r="U18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803" t="str">
        <f>_xlfn.CONCAT(Table1[[#This Row],[state]],Table1[[#This Row],[Goal Range]])</f>
        <v>failed19999</v>
      </c>
    </row>
    <row r="1804" spans="1:22" ht="43.2" hidden="1">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1">
        <f t="shared" si="172"/>
        <v>42159.47256944445</v>
      </c>
      <c r="T1804" s="11">
        <f t="shared" si="173"/>
        <v>42182.915972222225</v>
      </c>
      <c r="U18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04" t="str">
        <f>_xlfn.CONCAT(Table1[[#This Row],[state]],Table1[[#This Row],[Goal Range]])</f>
        <v>failed4999</v>
      </c>
    </row>
    <row r="1805" spans="1:22" ht="43.2" hidden="1">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1">
        <f t="shared" si="172"/>
        <v>42018.071550925932</v>
      </c>
      <c r="T1805" s="11">
        <f t="shared" si="173"/>
        <v>42049.071550925932</v>
      </c>
      <c r="U18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805" t="str">
        <f>_xlfn.CONCAT(Table1[[#This Row],[state]],Table1[[#This Row],[Goal Range]])</f>
        <v>failed19999</v>
      </c>
    </row>
    <row r="1806" spans="1:22" ht="43.2" hidden="1">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1">
        <f t="shared" si="172"/>
        <v>42282.678287037037</v>
      </c>
      <c r="T1806" s="11">
        <f t="shared" si="173"/>
        <v>42322.719953703709</v>
      </c>
      <c r="U18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806" t="str">
        <f>_xlfn.CONCAT(Table1[[#This Row],[state]],Table1[[#This Row],[Goal Range]])</f>
        <v>failed19999</v>
      </c>
    </row>
    <row r="1807" spans="1:22" ht="43.2" hidden="1">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1">
        <f t="shared" si="172"/>
        <v>42247.803912037038</v>
      </c>
      <c r="T1807" s="11">
        <f t="shared" si="173"/>
        <v>42279.75</v>
      </c>
      <c r="U18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807" t="str">
        <f>_xlfn.CONCAT(Table1[[#This Row],[state]],Table1[[#This Row],[Goal Range]])</f>
        <v>failed24999</v>
      </c>
    </row>
    <row r="1808" spans="1:22" ht="43.2" hidden="1">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1">
        <f t="shared" si="172"/>
        <v>41877.638298611113</v>
      </c>
      <c r="T1808" s="11">
        <f t="shared" si="173"/>
        <v>41912.638298611113</v>
      </c>
      <c r="U18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808" t="str">
        <f>_xlfn.CONCAT(Table1[[#This Row],[state]],Table1[[#This Row],[Goal Range]])</f>
        <v>failed24999</v>
      </c>
    </row>
    <row r="1809" spans="1:22" ht="28.8" hidden="1">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1">
        <f t="shared" si="172"/>
        <v>41880.068437499998</v>
      </c>
      <c r="T1809" s="11">
        <f t="shared" si="173"/>
        <v>41910.068437499998</v>
      </c>
      <c r="U18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09" t="str">
        <f>_xlfn.CONCAT(Table1[[#This Row],[state]],Table1[[#This Row],[Goal Range]])</f>
        <v>failed9999</v>
      </c>
    </row>
    <row r="1810" spans="1:22" ht="43.2" hidden="1">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1">
        <f t="shared" si="172"/>
        <v>42742.680902777778</v>
      </c>
      <c r="T1810" s="11">
        <f t="shared" si="173"/>
        <v>42777.680902777778</v>
      </c>
      <c r="U18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810" t="str">
        <f>_xlfn.CONCAT(Table1[[#This Row],[state]],Table1[[#This Row],[Goal Range]])</f>
        <v>failed29999</v>
      </c>
    </row>
    <row r="1811" spans="1:22" ht="43.2" hidden="1">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1">
        <f t="shared" si="172"/>
        <v>42029.907858796301</v>
      </c>
      <c r="T1811" s="11">
        <f t="shared" si="173"/>
        <v>42064.907858796301</v>
      </c>
      <c r="U18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11" t="str">
        <f>_xlfn.CONCAT(Table1[[#This Row],[state]],Table1[[#This Row],[Goal Range]])</f>
        <v>failed4999</v>
      </c>
    </row>
    <row r="1812" spans="1:22" ht="43.2" hidden="1">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1">
        <f t="shared" si="172"/>
        <v>41860.91002314815</v>
      </c>
      <c r="T1812" s="11">
        <f t="shared" si="173"/>
        <v>41872.91002314815</v>
      </c>
      <c r="U18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812" t="str">
        <f>_xlfn.CONCAT(Table1[[#This Row],[state]],Table1[[#This Row],[Goal Range]])</f>
        <v>failed1000</v>
      </c>
    </row>
    <row r="1813" spans="1:22" ht="43.2" hidden="1">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1">
        <f t="shared" si="172"/>
        <v>41876.433680555558</v>
      </c>
      <c r="T1813" s="11">
        <f t="shared" si="173"/>
        <v>41936.166666666664</v>
      </c>
      <c r="U18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813" t="str">
        <f>_xlfn.CONCAT(Table1[[#This Row],[state]],Table1[[#This Row],[Goal Range]])</f>
        <v>failed50000</v>
      </c>
    </row>
    <row r="1814" spans="1:22" ht="43.2" hidden="1">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1">
        <f t="shared" si="172"/>
        <v>42524.318703703699</v>
      </c>
      <c r="T1814" s="11">
        <f t="shared" si="173"/>
        <v>42554.318703703699</v>
      </c>
      <c r="U18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14" t="str">
        <f>_xlfn.CONCAT(Table1[[#This Row],[state]],Table1[[#This Row],[Goal Range]])</f>
        <v>failed9999</v>
      </c>
    </row>
    <row r="1815" spans="1:22" ht="43.2" hidden="1">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e">
        <f t="shared" si="169"/>
        <v>#DIV/0!</v>
      </c>
      <c r="Q1815" t="str">
        <f t="shared" si="170"/>
        <v>photography</v>
      </c>
      <c r="R1815" t="str">
        <f t="shared" si="171"/>
        <v>photobooks</v>
      </c>
      <c r="S1815" s="11">
        <f t="shared" si="172"/>
        <v>41829.889027777775</v>
      </c>
      <c r="T1815" s="11">
        <f t="shared" si="173"/>
        <v>41859.889027777775</v>
      </c>
      <c r="U18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15" t="str">
        <f>_xlfn.CONCAT(Table1[[#This Row],[state]],Table1[[#This Row],[Goal Range]])</f>
        <v>failed9999</v>
      </c>
    </row>
    <row r="1816" spans="1:22" ht="43.2" hidden="1">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1">
        <f t="shared" si="172"/>
        <v>42033.314074074078</v>
      </c>
      <c r="T1816" s="11">
        <f t="shared" si="173"/>
        <v>42063.314074074078</v>
      </c>
      <c r="U18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816" t="str">
        <f>_xlfn.CONCAT(Table1[[#This Row],[state]],Table1[[#This Row],[Goal Range]])</f>
        <v>failed14999</v>
      </c>
    </row>
    <row r="1817" spans="1:22" ht="57.6" hidden="1">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e">
        <f t="shared" si="169"/>
        <v>#DIV/0!</v>
      </c>
      <c r="Q1817" t="str">
        <f t="shared" si="170"/>
        <v>photography</v>
      </c>
      <c r="R1817" t="str">
        <f t="shared" si="171"/>
        <v>photobooks</v>
      </c>
      <c r="S1817" s="11">
        <f t="shared" si="172"/>
        <v>42172.906678240746</v>
      </c>
      <c r="T1817" s="11">
        <f t="shared" si="173"/>
        <v>42186.906678240746</v>
      </c>
      <c r="U18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17" t="str">
        <f>_xlfn.CONCAT(Table1[[#This Row],[state]],Table1[[#This Row],[Goal Range]])</f>
        <v>failed4999</v>
      </c>
    </row>
    <row r="1818" spans="1:22" ht="43.2" hidden="1">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1">
        <f t="shared" si="172"/>
        <v>42548.876192129625</v>
      </c>
      <c r="T1818" s="11">
        <f t="shared" si="173"/>
        <v>42576.791666666672</v>
      </c>
      <c r="U18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818" t="str">
        <f>_xlfn.CONCAT(Table1[[#This Row],[state]],Table1[[#This Row],[Goal Range]])</f>
        <v>failed29999</v>
      </c>
    </row>
    <row r="1819" spans="1:22" ht="28.8" hidden="1">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1">
        <f t="shared" si="172"/>
        <v>42705.662118055552</v>
      </c>
      <c r="T1819" s="11">
        <f t="shared" si="173"/>
        <v>42765.290972222225</v>
      </c>
      <c r="U18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819" t="str">
        <f>_xlfn.CONCAT(Table1[[#This Row],[state]],Table1[[#This Row],[Goal Range]])</f>
        <v>failed19999</v>
      </c>
    </row>
    <row r="1820" spans="1:22" ht="28.8" hidden="1">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e">
        <f t="shared" si="169"/>
        <v>#DIV/0!</v>
      </c>
      <c r="Q1820" t="str">
        <f t="shared" si="170"/>
        <v>photography</v>
      </c>
      <c r="R1820" t="str">
        <f t="shared" si="171"/>
        <v>photobooks</v>
      </c>
      <c r="S1820" s="11">
        <f t="shared" si="172"/>
        <v>42067.234375</v>
      </c>
      <c r="T1820" s="11">
        <f t="shared" si="173"/>
        <v>42097.192708333328</v>
      </c>
      <c r="U18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820" t="str">
        <f>_xlfn.CONCAT(Table1[[#This Row],[state]],Table1[[#This Row],[Goal Range]])</f>
        <v>failed19999</v>
      </c>
    </row>
    <row r="1821" spans="1:22" ht="43.2" hidden="1">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1">
        <f t="shared" si="172"/>
        <v>41820.752268518518</v>
      </c>
      <c r="T1821" s="11">
        <f t="shared" si="173"/>
        <v>41850.752268518518</v>
      </c>
      <c r="U18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21" t="str">
        <f>_xlfn.CONCAT(Table1[[#This Row],[state]],Table1[[#This Row],[Goal Range]])</f>
        <v>failed4999</v>
      </c>
    </row>
    <row r="1822" spans="1:22" ht="57.6" hidden="1">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1">
        <f t="shared" si="172"/>
        <v>42065.084375000006</v>
      </c>
      <c r="T1822" s="11">
        <f t="shared" si="173"/>
        <v>42095.042708333334</v>
      </c>
      <c r="U18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822" t="str">
        <f>_xlfn.CONCAT(Table1[[#This Row],[state]],Table1[[#This Row],[Goal Range]])</f>
        <v>failed29999</v>
      </c>
    </row>
    <row r="1823" spans="1:22" ht="43.2" hidden="1">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1">
        <f t="shared" si="172"/>
        <v>40926.319062499999</v>
      </c>
      <c r="T1823" s="11">
        <f t="shared" si="173"/>
        <v>40971.319062499999</v>
      </c>
      <c r="U18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23" t="str">
        <f>_xlfn.CONCAT(Table1[[#This Row],[state]],Table1[[#This Row],[Goal Range]])</f>
        <v>successful4999</v>
      </c>
    </row>
    <row r="1824" spans="1:22" ht="28.8" hidden="1">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1">
        <f t="shared" si="172"/>
        <v>41634.797013888885</v>
      </c>
      <c r="T1824" s="11">
        <f t="shared" si="173"/>
        <v>41670.792361111111</v>
      </c>
      <c r="U18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824" t="str">
        <f>_xlfn.CONCAT(Table1[[#This Row],[state]],Table1[[#This Row],[Goal Range]])</f>
        <v>successful1000</v>
      </c>
    </row>
    <row r="1825" spans="1:22" ht="43.2" hidden="1">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1">
        <f t="shared" si="172"/>
        <v>41176.684907407405</v>
      </c>
      <c r="T1825" s="11">
        <f t="shared" si="173"/>
        <v>41206.684907407405</v>
      </c>
      <c r="U18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825" t="str">
        <f>_xlfn.CONCAT(Table1[[#This Row],[state]],Table1[[#This Row],[Goal Range]])</f>
        <v>successful1000</v>
      </c>
    </row>
    <row r="1826" spans="1:22" hidden="1">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1">
        <f t="shared" si="172"/>
        <v>41626.916284722225</v>
      </c>
      <c r="T1826" s="11">
        <f t="shared" si="173"/>
        <v>41647.088888888888</v>
      </c>
      <c r="U18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26" t="str">
        <f>_xlfn.CONCAT(Table1[[#This Row],[state]],Table1[[#This Row],[Goal Range]])</f>
        <v>successful4999</v>
      </c>
    </row>
    <row r="1827" spans="1:22" ht="43.2" hidden="1">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1">
        <f t="shared" si="172"/>
        <v>41443.83452546296</v>
      </c>
      <c r="T1827" s="11">
        <f t="shared" si="173"/>
        <v>41466.83452546296</v>
      </c>
      <c r="U18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27" t="str">
        <f>_xlfn.CONCAT(Table1[[#This Row],[state]],Table1[[#This Row],[Goal Range]])</f>
        <v>successful4999</v>
      </c>
    </row>
    <row r="1828" spans="1:22" ht="28.8" hidden="1">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1">
        <f t="shared" si="172"/>
        <v>41657.923807870371</v>
      </c>
      <c r="T1828" s="11">
        <f t="shared" si="173"/>
        <v>41687.923807870371</v>
      </c>
      <c r="U18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28" t="str">
        <f>_xlfn.CONCAT(Table1[[#This Row],[state]],Table1[[#This Row],[Goal Range]])</f>
        <v>successful4999</v>
      </c>
    </row>
    <row r="1829" spans="1:22" ht="43.2" hidden="1">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1">
        <f t="shared" si="172"/>
        <v>40555.325937499998</v>
      </c>
      <c r="T1829" s="11">
        <f t="shared" si="173"/>
        <v>40605.325937499998</v>
      </c>
      <c r="U18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29" t="str">
        <f>_xlfn.CONCAT(Table1[[#This Row],[state]],Table1[[#This Row],[Goal Range]])</f>
        <v>successful9999</v>
      </c>
    </row>
    <row r="1830" spans="1:22" ht="57.6" hidden="1">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1">
        <f t="shared" si="172"/>
        <v>41736.899652777778</v>
      </c>
      <c r="T1830" s="11">
        <f t="shared" si="173"/>
        <v>41768.916666666664</v>
      </c>
      <c r="U18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830" t="str">
        <f>_xlfn.CONCAT(Table1[[#This Row],[state]],Table1[[#This Row],[Goal Range]])</f>
        <v>successful24999</v>
      </c>
    </row>
    <row r="1831" spans="1:22" ht="43.2" hidden="1">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1">
        <f t="shared" si="172"/>
        <v>40516.087627314817</v>
      </c>
      <c r="T1831" s="11">
        <f t="shared" si="173"/>
        <v>40564.916666666664</v>
      </c>
      <c r="U18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31" t="str">
        <f>_xlfn.CONCAT(Table1[[#This Row],[state]],Table1[[#This Row],[Goal Range]])</f>
        <v>successful4999</v>
      </c>
    </row>
    <row r="1832" spans="1:22" ht="43.2" hidden="1">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1">
        <f t="shared" si="172"/>
        <v>41664.684108796297</v>
      </c>
      <c r="T1832" s="11">
        <f t="shared" si="173"/>
        <v>41694.684108796297</v>
      </c>
      <c r="U18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832" t="str">
        <f>_xlfn.CONCAT(Table1[[#This Row],[state]],Table1[[#This Row],[Goal Range]])</f>
        <v>successful19999</v>
      </c>
    </row>
    <row r="1833" spans="1:22" ht="43.2" hidden="1">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1">
        <f t="shared" si="172"/>
        <v>41026.996099537035</v>
      </c>
      <c r="T1833" s="11">
        <f t="shared" si="173"/>
        <v>41041.996099537035</v>
      </c>
      <c r="U18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33" t="str">
        <f>_xlfn.CONCAT(Table1[[#This Row],[state]],Table1[[#This Row],[Goal Range]])</f>
        <v>successful4999</v>
      </c>
    </row>
    <row r="1834" spans="1:22" ht="43.2" hidden="1">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1">
        <f t="shared" si="172"/>
        <v>40576.539664351854</v>
      </c>
      <c r="T1834" s="11">
        <f t="shared" si="173"/>
        <v>40606.539664351854</v>
      </c>
      <c r="U18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834" t="str">
        <f>_xlfn.CONCAT(Table1[[#This Row],[state]],Table1[[#This Row],[Goal Range]])</f>
        <v>successful1000</v>
      </c>
    </row>
    <row r="1835" spans="1:22" ht="43.2" hidden="1">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1">
        <f t="shared" si="172"/>
        <v>41303.044016203705</v>
      </c>
      <c r="T1835" s="11">
        <f t="shared" si="173"/>
        <v>41335.332638888889</v>
      </c>
      <c r="U18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835" t="str">
        <f>_xlfn.CONCAT(Table1[[#This Row],[state]],Table1[[#This Row],[Goal Range]])</f>
        <v>successful1000</v>
      </c>
    </row>
    <row r="1836" spans="1:22" ht="28.8" hidden="1">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1">
        <f t="shared" si="172"/>
        <v>41988.964062500003</v>
      </c>
      <c r="T1836" s="11">
        <f t="shared" si="173"/>
        <v>42028.964062500003</v>
      </c>
      <c r="U18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836" t="str">
        <f>_xlfn.CONCAT(Table1[[#This Row],[state]],Table1[[#This Row],[Goal Range]])</f>
        <v>successful14999</v>
      </c>
    </row>
    <row r="1837" spans="1:22" ht="57.6" hidden="1">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1">
        <f t="shared" si="172"/>
        <v>42430.702210648145</v>
      </c>
      <c r="T1837" s="11">
        <f t="shared" si="173"/>
        <v>42460.660543981481</v>
      </c>
      <c r="U18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837" t="str">
        <f>_xlfn.CONCAT(Table1[[#This Row],[state]],Table1[[#This Row],[Goal Range]])</f>
        <v>successful1000</v>
      </c>
    </row>
    <row r="1838" spans="1:22" ht="28.8" hidden="1">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1">
        <f t="shared" si="172"/>
        <v>41305.809363425928</v>
      </c>
      <c r="T1838" s="11">
        <f t="shared" si="173"/>
        <v>41322.809363425928</v>
      </c>
      <c r="U18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38" t="str">
        <f>_xlfn.CONCAT(Table1[[#This Row],[state]],Table1[[#This Row],[Goal Range]])</f>
        <v>successful9999</v>
      </c>
    </row>
    <row r="1839" spans="1:22" ht="57.6" hidden="1">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1">
        <f t="shared" si="172"/>
        <v>40926.047858796301</v>
      </c>
      <c r="T1839" s="11">
        <f t="shared" si="173"/>
        <v>40986.006192129629</v>
      </c>
      <c r="U18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839" t="str">
        <f>_xlfn.CONCAT(Table1[[#This Row],[state]],Table1[[#This Row],[Goal Range]])</f>
        <v>successful1000</v>
      </c>
    </row>
    <row r="1840" spans="1:22" ht="43.2" hidden="1">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1">
        <f t="shared" si="172"/>
        <v>40788.786539351851</v>
      </c>
      <c r="T1840" s="11">
        <f t="shared" si="173"/>
        <v>40817.125</v>
      </c>
      <c r="U18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40" t="str">
        <f>_xlfn.CONCAT(Table1[[#This Row],[state]],Table1[[#This Row],[Goal Range]])</f>
        <v>successful4999</v>
      </c>
    </row>
    <row r="1841" spans="1:22" ht="43.2" hidden="1">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1">
        <f t="shared" si="172"/>
        <v>42614.722013888888</v>
      </c>
      <c r="T1841" s="11">
        <f t="shared" si="173"/>
        <v>42644.722013888888</v>
      </c>
      <c r="U18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41" t="str">
        <f>_xlfn.CONCAT(Table1[[#This Row],[state]],Table1[[#This Row],[Goal Range]])</f>
        <v>successful4999</v>
      </c>
    </row>
    <row r="1842" spans="1:22" ht="43.2" hidden="1">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1">
        <f t="shared" si="172"/>
        <v>41382.096180555556</v>
      </c>
      <c r="T1842" s="11">
        <f t="shared" si="173"/>
        <v>41401.207638888889</v>
      </c>
      <c r="U18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842" t="str">
        <f>_xlfn.CONCAT(Table1[[#This Row],[state]],Table1[[#This Row],[Goal Range]])</f>
        <v>successful1000</v>
      </c>
    </row>
    <row r="1843" spans="1:22" ht="28.8" hidden="1">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1">
        <f t="shared" si="172"/>
        <v>41745.84542824074</v>
      </c>
      <c r="T1843" s="11">
        <f t="shared" si="173"/>
        <v>41779.207638888889</v>
      </c>
      <c r="U18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43" t="str">
        <f>_xlfn.CONCAT(Table1[[#This Row],[state]],Table1[[#This Row],[Goal Range]])</f>
        <v>successful4999</v>
      </c>
    </row>
    <row r="1844" spans="1:22" ht="43.2" hidden="1">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1">
        <f t="shared" si="172"/>
        <v>42031.631724537037</v>
      </c>
      <c r="T1844" s="11">
        <f t="shared" si="173"/>
        <v>42065.249305555553</v>
      </c>
      <c r="U18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44" t="str">
        <f>_xlfn.CONCAT(Table1[[#This Row],[state]],Table1[[#This Row],[Goal Range]])</f>
        <v>successful4999</v>
      </c>
    </row>
    <row r="1845" spans="1:22" ht="57.6" hidden="1">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1">
        <f t="shared" si="172"/>
        <v>40564.994837962964</v>
      </c>
      <c r="T1845" s="11">
        <f t="shared" si="173"/>
        <v>40594.994837962964</v>
      </c>
      <c r="U18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845" t="str">
        <f>_xlfn.CONCAT(Table1[[#This Row],[state]],Table1[[#This Row],[Goal Range]])</f>
        <v>successful14999</v>
      </c>
    </row>
    <row r="1846" spans="1:22" ht="43.2" hidden="1">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1">
        <f t="shared" si="172"/>
        <v>40666.973541666666</v>
      </c>
      <c r="T1846" s="11">
        <f t="shared" si="173"/>
        <v>40705.125</v>
      </c>
      <c r="U18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46" t="str">
        <f>_xlfn.CONCAT(Table1[[#This Row],[state]],Table1[[#This Row],[Goal Range]])</f>
        <v>successful4999</v>
      </c>
    </row>
    <row r="1847" spans="1:22" ht="86.4" hidden="1">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1">
        <f t="shared" si="172"/>
        <v>42523.333310185189</v>
      </c>
      <c r="T1847" s="11">
        <f t="shared" si="173"/>
        <v>42538.204861111109</v>
      </c>
      <c r="U18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47" t="str">
        <f>_xlfn.CONCAT(Table1[[#This Row],[state]],Table1[[#This Row],[Goal Range]])</f>
        <v>successful4999</v>
      </c>
    </row>
    <row r="1848" spans="1:22" ht="43.2" hidden="1">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1">
        <f t="shared" si="172"/>
        <v>41228.650196759263</v>
      </c>
      <c r="T1848" s="11">
        <f t="shared" si="173"/>
        <v>41258.650196759263</v>
      </c>
      <c r="U18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848" t="str">
        <f>_xlfn.CONCAT(Table1[[#This Row],[state]],Table1[[#This Row],[Goal Range]])</f>
        <v>successful19999</v>
      </c>
    </row>
    <row r="1849" spans="1:22" ht="57.6" hidden="1">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1">
        <f t="shared" si="172"/>
        <v>42094.236481481479</v>
      </c>
      <c r="T1849" s="11">
        <f t="shared" si="173"/>
        <v>42115.236481481479</v>
      </c>
      <c r="U18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49" t="str">
        <f>_xlfn.CONCAT(Table1[[#This Row],[state]],Table1[[#This Row],[Goal Range]])</f>
        <v>successful4999</v>
      </c>
    </row>
    <row r="1850" spans="1:22" ht="43.2" hidden="1">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1">
        <f t="shared" si="172"/>
        <v>40691.788055555553</v>
      </c>
      <c r="T1850" s="11">
        <f t="shared" si="173"/>
        <v>40755.290972222225</v>
      </c>
      <c r="U18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50" t="str">
        <f>_xlfn.CONCAT(Table1[[#This Row],[state]],Table1[[#This Row],[Goal Range]])</f>
        <v>successful4999</v>
      </c>
    </row>
    <row r="1851" spans="1:22" ht="28.8" hidden="1">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1">
        <f t="shared" si="172"/>
        <v>41169.845590277779</v>
      </c>
      <c r="T1851" s="11">
        <f t="shared" si="173"/>
        <v>41199.845590277779</v>
      </c>
      <c r="U18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851" t="str">
        <f>_xlfn.CONCAT(Table1[[#This Row],[state]],Table1[[#This Row],[Goal Range]])</f>
        <v>successful1000</v>
      </c>
    </row>
    <row r="1852" spans="1:22" ht="43.2" hidden="1">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1">
        <f t="shared" si="172"/>
        <v>41800.959490740745</v>
      </c>
      <c r="T1852" s="11">
        <f t="shared" si="173"/>
        <v>41830.959490740745</v>
      </c>
      <c r="U18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52" t="str">
        <f>_xlfn.CONCAT(Table1[[#This Row],[state]],Table1[[#This Row],[Goal Range]])</f>
        <v>successful9999</v>
      </c>
    </row>
    <row r="1853" spans="1:22" ht="43.2" hidden="1">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1">
        <f t="shared" si="172"/>
        <v>41827.906689814816</v>
      </c>
      <c r="T1853" s="11">
        <f t="shared" si="173"/>
        <v>41848.041666666664</v>
      </c>
      <c r="U18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53" t="str">
        <f>_xlfn.CONCAT(Table1[[#This Row],[state]],Table1[[#This Row],[Goal Range]])</f>
        <v>successful4999</v>
      </c>
    </row>
    <row r="1854" spans="1:22" ht="43.2" hidden="1">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1">
        <f t="shared" si="172"/>
        <v>42081.77143518519</v>
      </c>
      <c r="T1854" s="11">
        <f t="shared" si="173"/>
        <v>42119</v>
      </c>
      <c r="U18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854" t="str">
        <f>_xlfn.CONCAT(Table1[[#This Row],[state]],Table1[[#This Row],[Goal Range]])</f>
        <v>successful19999</v>
      </c>
    </row>
    <row r="1855" spans="1:22" ht="43.2" hidden="1">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1">
        <f t="shared" si="172"/>
        <v>41177.060381944444</v>
      </c>
      <c r="T1855" s="11">
        <f t="shared" si="173"/>
        <v>41227.102048611108</v>
      </c>
      <c r="U18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855" t="str">
        <f>_xlfn.CONCAT(Table1[[#This Row],[state]],Table1[[#This Row],[Goal Range]])</f>
        <v>successful1000</v>
      </c>
    </row>
    <row r="1856" spans="1:22" ht="43.2" hidden="1">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1">
        <f t="shared" si="172"/>
        <v>41388.021261574075</v>
      </c>
      <c r="T1856" s="11">
        <f t="shared" si="173"/>
        <v>41418.021261574075</v>
      </c>
      <c r="U18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856" t="str">
        <f>_xlfn.CONCAT(Table1[[#This Row],[state]],Table1[[#This Row],[Goal Range]])</f>
        <v>successful19999</v>
      </c>
    </row>
    <row r="1857" spans="1:22" ht="43.2" hidden="1">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1">
        <f t="shared" si="172"/>
        <v>41600.538657407407</v>
      </c>
      <c r="T1857" s="11">
        <f t="shared" si="173"/>
        <v>41645.538657407407</v>
      </c>
      <c r="U18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57" t="str">
        <f>_xlfn.CONCAT(Table1[[#This Row],[state]],Table1[[#This Row],[Goal Range]])</f>
        <v>successful9999</v>
      </c>
    </row>
    <row r="1858" spans="1:22" ht="57.6" hidden="1">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174">E1858/D1858</f>
        <v>1.0125</v>
      </c>
      <c r="P1858" s="6">
        <f t="shared" si="169"/>
        <v>53.289473684210527</v>
      </c>
      <c r="Q1858" t="str">
        <f t="shared" si="170"/>
        <v>music</v>
      </c>
      <c r="R1858" t="str">
        <f t="shared" si="171"/>
        <v>rock</v>
      </c>
      <c r="S1858" s="11">
        <f t="shared" si="172"/>
        <v>41817.854999999996</v>
      </c>
      <c r="T1858" s="11">
        <f t="shared" si="173"/>
        <v>41838.854999999996</v>
      </c>
      <c r="U18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58" t="str">
        <f>_xlfn.CONCAT(Table1[[#This Row],[state]],Table1[[#This Row],[Goal Range]])</f>
        <v>successful4999</v>
      </c>
    </row>
    <row r="1859" spans="1:22" ht="43.2" hidden="1">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74"/>
        <v>1</v>
      </c>
      <c r="P1859" s="6">
        <f t="shared" ref="P1859:P1922" si="175">E1859/L1859</f>
        <v>136.36363636363637</v>
      </c>
      <c r="Q1859" t="str">
        <f t="shared" ref="Q1859:Q1922" si="176">LEFT(N1859,FIND("/",N1859)-1)</f>
        <v>music</v>
      </c>
      <c r="R1859" t="str">
        <f t="shared" ref="R1859:R1922" si="177">RIGHT(N1859,LEN(N1859)-FIND("/",N1859))</f>
        <v>rock</v>
      </c>
      <c r="S1859" s="11">
        <f t="shared" ref="S1859:S1922" si="178">(((J1859/60)/60)/24)+DATE(1970,1,1)</f>
        <v>41864.76866898148</v>
      </c>
      <c r="T1859" s="11">
        <f t="shared" ref="T1859:T1922" si="179">(((I1859/60)/60)/24)+DATE(1970,1,1)</f>
        <v>41894.76866898148</v>
      </c>
      <c r="U18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59" t="str">
        <f>_xlfn.CONCAT(Table1[[#This Row],[state]],Table1[[#This Row],[Goal Range]])</f>
        <v>successful4999</v>
      </c>
    </row>
    <row r="1860" spans="1:22" ht="57.6" hidden="1">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1">
        <f t="shared" si="178"/>
        <v>40833.200474537036</v>
      </c>
      <c r="T1860" s="11">
        <f t="shared" si="179"/>
        <v>40893.242141203707</v>
      </c>
      <c r="U18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60" t="str">
        <f>_xlfn.CONCAT(Table1[[#This Row],[state]],Table1[[#This Row],[Goal Range]])</f>
        <v>successful9999</v>
      </c>
    </row>
    <row r="1861" spans="1:22" ht="28.8" hidden="1">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1">
        <f t="shared" si="178"/>
        <v>40778.770011574074</v>
      </c>
      <c r="T1861" s="11">
        <f t="shared" si="179"/>
        <v>40808.770011574074</v>
      </c>
      <c r="U18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61" t="str">
        <f>_xlfn.CONCAT(Table1[[#This Row],[state]],Table1[[#This Row],[Goal Range]])</f>
        <v>successful4999</v>
      </c>
    </row>
    <row r="1862" spans="1:22" ht="43.2" hidden="1">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1">
        <f t="shared" si="178"/>
        <v>41655.709305555552</v>
      </c>
      <c r="T1862" s="11">
        <f t="shared" si="179"/>
        <v>41676.709305555552</v>
      </c>
      <c r="U18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862" t="str">
        <f>_xlfn.CONCAT(Table1[[#This Row],[state]],Table1[[#This Row],[Goal Range]])</f>
        <v>successful1000</v>
      </c>
    </row>
    <row r="1863" spans="1:22" ht="43.2" hidden="1">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e">
        <f t="shared" si="175"/>
        <v>#DIV/0!</v>
      </c>
      <c r="Q1863" t="str">
        <f t="shared" si="176"/>
        <v>games</v>
      </c>
      <c r="R1863" t="str">
        <f t="shared" si="177"/>
        <v>mobile games</v>
      </c>
      <c r="S1863" s="11">
        <f t="shared" si="178"/>
        <v>42000.300243055557</v>
      </c>
      <c r="T1863" s="11">
        <f t="shared" si="179"/>
        <v>42030.300243055557</v>
      </c>
      <c r="U18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863" t="str">
        <f>_xlfn.CONCAT(Table1[[#This Row],[state]],Table1[[#This Row],[Goal Range]])</f>
        <v>failed50000</v>
      </c>
    </row>
    <row r="1864" spans="1:22" ht="43.2" hidden="1">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1">
        <f t="shared" si="178"/>
        <v>42755.492754629624</v>
      </c>
      <c r="T1864" s="11">
        <f t="shared" si="179"/>
        <v>42802.3125</v>
      </c>
      <c r="U18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864" t="str">
        <f>_xlfn.CONCAT(Table1[[#This Row],[state]],Table1[[#This Row],[Goal Range]])</f>
        <v>failed19999</v>
      </c>
    </row>
    <row r="1865" spans="1:22" ht="43.2" hidden="1">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1">
        <f t="shared" si="178"/>
        <v>41772.797280092593</v>
      </c>
      <c r="T1865" s="11">
        <f t="shared" si="179"/>
        <v>41802.797280092593</v>
      </c>
      <c r="U18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65" t="str">
        <f>_xlfn.CONCAT(Table1[[#This Row],[state]],Table1[[#This Row],[Goal Range]])</f>
        <v>failed4999</v>
      </c>
    </row>
    <row r="1866" spans="1:22" ht="43.2" hidden="1">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1">
        <f t="shared" si="178"/>
        <v>41733.716435185182</v>
      </c>
      <c r="T1866" s="11">
        <f t="shared" si="179"/>
        <v>41763.716435185182</v>
      </c>
      <c r="U18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66" t="str">
        <f>_xlfn.CONCAT(Table1[[#This Row],[state]],Table1[[#This Row],[Goal Range]])</f>
        <v>failed9999</v>
      </c>
    </row>
    <row r="1867" spans="1:22" ht="57.6" hidden="1">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1">
        <f t="shared" si="178"/>
        <v>42645.367442129631</v>
      </c>
      <c r="T1867" s="11">
        <f t="shared" si="179"/>
        <v>42680.409108796302</v>
      </c>
      <c r="U18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867" t="str">
        <f>_xlfn.CONCAT(Table1[[#This Row],[state]],Table1[[#This Row],[Goal Range]])</f>
        <v>failed50000</v>
      </c>
    </row>
    <row r="1868" spans="1:22" ht="43.2" hidden="1">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1">
        <f t="shared" si="178"/>
        <v>42742.246493055558</v>
      </c>
      <c r="T1868" s="11">
        <f t="shared" si="179"/>
        <v>42795.166666666672</v>
      </c>
      <c r="U18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868" t="str">
        <f>_xlfn.CONCAT(Table1[[#This Row],[state]],Table1[[#This Row],[Goal Range]])</f>
        <v>failed29999</v>
      </c>
    </row>
    <row r="1869" spans="1:22" ht="43.2" hidden="1">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1">
        <f t="shared" si="178"/>
        <v>42649.924907407403</v>
      </c>
      <c r="T1869" s="11">
        <f t="shared" si="179"/>
        <v>42679.924907407403</v>
      </c>
      <c r="U18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869" t="str">
        <f>_xlfn.CONCAT(Table1[[#This Row],[state]],Table1[[#This Row],[Goal Range]])</f>
        <v>failed24999</v>
      </c>
    </row>
    <row r="1870" spans="1:22" ht="43.2" hidden="1">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1">
        <f t="shared" si="178"/>
        <v>42328.779224537036</v>
      </c>
      <c r="T1870" s="11">
        <f t="shared" si="179"/>
        <v>42353.332638888889</v>
      </c>
      <c r="U18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870" t="str">
        <f>_xlfn.CONCAT(Table1[[#This Row],[state]],Table1[[#This Row],[Goal Range]])</f>
        <v>failed29999</v>
      </c>
    </row>
    <row r="1871" spans="1:22" ht="43.2" hidden="1">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e">
        <f t="shared" si="175"/>
        <v>#DIV/0!</v>
      </c>
      <c r="Q1871" t="str">
        <f t="shared" si="176"/>
        <v>games</v>
      </c>
      <c r="R1871" t="str">
        <f t="shared" si="177"/>
        <v>mobile games</v>
      </c>
      <c r="S1871" s="11">
        <f t="shared" si="178"/>
        <v>42709.002881944441</v>
      </c>
      <c r="T1871" s="11">
        <f t="shared" si="179"/>
        <v>42739.002881944441</v>
      </c>
      <c r="U18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871" t="str">
        <f>_xlfn.CONCAT(Table1[[#This Row],[state]],Table1[[#This Row],[Goal Range]])</f>
        <v>failed14999</v>
      </c>
    </row>
    <row r="1872" spans="1:22" ht="43.2" hidden="1">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1">
        <f t="shared" si="178"/>
        <v>42371.355729166666</v>
      </c>
      <c r="T1872" s="11">
        <f t="shared" si="179"/>
        <v>42400.178472222222</v>
      </c>
      <c r="U18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72" t="str">
        <f>_xlfn.CONCAT(Table1[[#This Row],[state]],Table1[[#This Row],[Goal Range]])</f>
        <v>failed4999</v>
      </c>
    </row>
    <row r="1873" spans="1:22" ht="43.2" hidden="1">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1">
        <f t="shared" si="178"/>
        <v>41923.783576388887</v>
      </c>
      <c r="T1873" s="11">
        <f t="shared" si="179"/>
        <v>41963.825243055559</v>
      </c>
      <c r="U18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73" t="str">
        <f>_xlfn.CONCAT(Table1[[#This Row],[state]],Table1[[#This Row],[Goal Range]])</f>
        <v>failed9999</v>
      </c>
    </row>
    <row r="1874" spans="1:22" ht="43.2" hidden="1">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1">
        <f t="shared" si="178"/>
        <v>42155.129652777774</v>
      </c>
      <c r="T1874" s="11">
        <f t="shared" si="179"/>
        <v>42185.129652777774</v>
      </c>
      <c r="U18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874" t="str">
        <f>_xlfn.CONCAT(Table1[[#This Row],[state]],Table1[[#This Row],[Goal Range]])</f>
        <v>failed24999</v>
      </c>
    </row>
    <row r="1875" spans="1:22" ht="43.2" hidden="1">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1">
        <f t="shared" si="178"/>
        <v>42164.615856481483</v>
      </c>
      <c r="T1875" s="11">
        <f t="shared" si="179"/>
        <v>42193.697916666672</v>
      </c>
      <c r="U18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75" t="str">
        <f>_xlfn.CONCAT(Table1[[#This Row],[state]],Table1[[#This Row],[Goal Range]])</f>
        <v>failed9999</v>
      </c>
    </row>
    <row r="1876" spans="1:22" ht="57.6" hidden="1">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1">
        <f t="shared" si="178"/>
        <v>42529.969131944439</v>
      </c>
      <c r="T1876" s="11">
        <f t="shared" si="179"/>
        <v>42549.969131944439</v>
      </c>
      <c r="U18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876" t="str">
        <f>_xlfn.CONCAT(Table1[[#This Row],[state]],Table1[[#This Row],[Goal Range]])</f>
        <v>failed50000</v>
      </c>
    </row>
    <row r="1877" spans="1:22" ht="43.2" hidden="1">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1">
        <f t="shared" si="178"/>
        <v>42528.899398148147</v>
      </c>
      <c r="T1877" s="11">
        <f t="shared" si="179"/>
        <v>42588.899398148147</v>
      </c>
      <c r="U18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877" t="str">
        <f>_xlfn.CONCAT(Table1[[#This Row],[state]],Table1[[#This Row],[Goal Range]])</f>
        <v>failed14999</v>
      </c>
    </row>
    <row r="1878" spans="1:22" ht="43.2" hidden="1">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e">
        <f t="shared" si="175"/>
        <v>#DIV/0!</v>
      </c>
      <c r="Q1878" t="str">
        <f t="shared" si="176"/>
        <v>games</v>
      </c>
      <c r="R1878" t="str">
        <f t="shared" si="177"/>
        <v>mobile games</v>
      </c>
      <c r="S1878" s="11">
        <f t="shared" si="178"/>
        <v>41776.284780092588</v>
      </c>
      <c r="T1878" s="11">
        <f t="shared" si="179"/>
        <v>41806.284780092588</v>
      </c>
      <c r="U18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878" t="str">
        <f>_xlfn.CONCAT(Table1[[#This Row],[state]],Table1[[#This Row],[Goal Range]])</f>
        <v>failed1000</v>
      </c>
    </row>
    <row r="1879" spans="1:22" ht="43.2" hidden="1">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e">
        <f t="shared" si="175"/>
        <v>#DIV/0!</v>
      </c>
      <c r="Q1879" t="str">
        <f t="shared" si="176"/>
        <v>games</v>
      </c>
      <c r="R1879" t="str">
        <f t="shared" si="177"/>
        <v>mobile games</v>
      </c>
      <c r="S1879" s="11">
        <f t="shared" si="178"/>
        <v>42035.029224537036</v>
      </c>
      <c r="T1879" s="11">
        <f t="shared" si="179"/>
        <v>42064.029224537036</v>
      </c>
      <c r="U18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879" t="str">
        <f>_xlfn.CONCAT(Table1[[#This Row],[state]],Table1[[#This Row],[Goal Range]])</f>
        <v>failed1000</v>
      </c>
    </row>
    <row r="1880" spans="1:22" ht="57.6" hidden="1">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e">
        <f t="shared" si="175"/>
        <v>#DIV/0!</v>
      </c>
      <c r="Q1880" t="str">
        <f t="shared" si="176"/>
        <v>games</v>
      </c>
      <c r="R1880" t="str">
        <f t="shared" si="177"/>
        <v>mobile games</v>
      </c>
      <c r="S1880" s="11">
        <f t="shared" si="178"/>
        <v>41773.008738425924</v>
      </c>
      <c r="T1880" s="11">
        <f t="shared" si="179"/>
        <v>41803.008738425924</v>
      </c>
      <c r="U18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80" t="str">
        <f>_xlfn.CONCAT(Table1[[#This Row],[state]],Table1[[#This Row],[Goal Range]])</f>
        <v>failed9999</v>
      </c>
    </row>
    <row r="1881" spans="1:22" ht="43.2" hidden="1">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1">
        <f t="shared" si="178"/>
        <v>42413.649641203709</v>
      </c>
      <c r="T1881" s="11">
        <f t="shared" si="179"/>
        <v>42443.607974537037</v>
      </c>
      <c r="U18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81" t="str">
        <f>_xlfn.CONCAT(Table1[[#This Row],[state]],Table1[[#This Row],[Goal Range]])</f>
        <v>failed9999</v>
      </c>
    </row>
    <row r="1882" spans="1:22" ht="28.8" hidden="1">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1">
        <f t="shared" si="178"/>
        <v>42430.566898148143</v>
      </c>
      <c r="T1882" s="11">
        <f t="shared" si="179"/>
        <v>42459.525231481486</v>
      </c>
      <c r="U18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82" t="str">
        <f>_xlfn.CONCAT(Table1[[#This Row],[state]],Table1[[#This Row],[Goal Range]])</f>
        <v>failed9999</v>
      </c>
    </row>
    <row r="1883" spans="1:22" ht="43.2" hidden="1">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1">
        <f t="shared" si="178"/>
        <v>42043.152650462958</v>
      </c>
      <c r="T1883" s="11">
        <f t="shared" si="179"/>
        <v>42073.110983796301</v>
      </c>
      <c r="U18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83" t="str">
        <f>_xlfn.CONCAT(Table1[[#This Row],[state]],Table1[[#This Row],[Goal Range]])</f>
        <v>successful4999</v>
      </c>
    </row>
    <row r="1884" spans="1:22" ht="43.2" hidden="1">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1">
        <f t="shared" si="178"/>
        <v>41067.949212962965</v>
      </c>
      <c r="T1884" s="11">
        <f t="shared" si="179"/>
        <v>41100.991666666669</v>
      </c>
      <c r="U18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84" t="str">
        <f>_xlfn.CONCAT(Table1[[#This Row],[state]],Table1[[#This Row],[Goal Range]])</f>
        <v>successful4999</v>
      </c>
    </row>
    <row r="1885" spans="1:22" ht="43.2" hidden="1">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1">
        <f t="shared" si="178"/>
        <v>40977.948009259257</v>
      </c>
      <c r="T1885" s="11">
        <f t="shared" si="179"/>
        <v>41007.906342592592</v>
      </c>
      <c r="U18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885" t="str">
        <f>_xlfn.CONCAT(Table1[[#This Row],[state]],Table1[[#This Row],[Goal Range]])</f>
        <v>successful1000</v>
      </c>
    </row>
    <row r="1886" spans="1:22" ht="43.2" hidden="1">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1">
        <f t="shared" si="178"/>
        <v>41205.198321759257</v>
      </c>
      <c r="T1886" s="11">
        <f t="shared" si="179"/>
        <v>41240.5</v>
      </c>
      <c r="U18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86" t="str">
        <f>_xlfn.CONCAT(Table1[[#This Row],[state]],Table1[[#This Row],[Goal Range]])</f>
        <v>successful4999</v>
      </c>
    </row>
    <row r="1887" spans="1:22" ht="43.2" hidden="1">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1">
        <f t="shared" si="178"/>
        <v>41099.093865740739</v>
      </c>
      <c r="T1887" s="11">
        <f t="shared" si="179"/>
        <v>41131.916666666664</v>
      </c>
      <c r="U18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87" t="str">
        <f>_xlfn.CONCAT(Table1[[#This Row],[state]],Table1[[#This Row],[Goal Range]])</f>
        <v>successful4999</v>
      </c>
    </row>
    <row r="1888" spans="1:22" ht="43.2" hidden="1">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1">
        <f t="shared" si="178"/>
        <v>41925.906689814816</v>
      </c>
      <c r="T1888" s="11">
        <f t="shared" si="179"/>
        <v>41955.94835648148</v>
      </c>
      <c r="U18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88" t="str">
        <f>_xlfn.CONCAT(Table1[[#This Row],[state]],Table1[[#This Row],[Goal Range]])</f>
        <v>successful4999</v>
      </c>
    </row>
    <row r="1889" spans="1:22" ht="43.2" hidden="1">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1">
        <f t="shared" si="178"/>
        <v>42323.800138888888</v>
      </c>
      <c r="T1889" s="11">
        <f t="shared" si="179"/>
        <v>42341.895833333328</v>
      </c>
      <c r="U18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89" t="str">
        <f>_xlfn.CONCAT(Table1[[#This Row],[state]],Table1[[#This Row],[Goal Range]])</f>
        <v>successful4999</v>
      </c>
    </row>
    <row r="1890" spans="1:22" ht="57.6" hidden="1">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1">
        <f t="shared" si="178"/>
        <v>40299.239953703705</v>
      </c>
      <c r="T1890" s="11">
        <f t="shared" si="179"/>
        <v>40330.207638888889</v>
      </c>
      <c r="U18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90" t="str">
        <f>_xlfn.CONCAT(Table1[[#This Row],[state]],Table1[[#This Row],[Goal Range]])</f>
        <v>successful4999</v>
      </c>
    </row>
    <row r="1891" spans="1:22" ht="43.2" hidden="1">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1">
        <f t="shared" si="178"/>
        <v>41299.793356481481</v>
      </c>
      <c r="T1891" s="11">
        <f t="shared" si="179"/>
        <v>41344.751689814817</v>
      </c>
      <c r="U18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91" t="str">
        <f>_xlfn.CONCAT(Table1[[#This Row],[state]],Table1[[#This Row],[Goal Range]])</f>
        <v>successful4999</v>
      </c>
    </row>
    <row r="1892" spans="1:22" ht="43.2" hidden="1">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1">
        <f t="shared" si="178"/>
        <v>41228.786203703705</v>
      </c>
      <c r="T1892" s="11">
        <f t="shared" si="179"/>
        <v>41258.786203703705</v>
      </c>
      <c r="U18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892" t="str">
        <f>_xlfn.CONCAT(Table1[[#This Row],[state]],Table1[[#This Row],[Goal Range]])</f>
        <v>successful14999</v>
      </c>
    </row>
    <row r="1893" spans="1:22" ht="57.6" hidden="1">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1">
        <f t="shared" si="178"/>
        <v>40335.798078703701</v>
      </c>
      <c r="T1893" s="11">
        <f t="shared" si="179"/>
        <v>40381.25</v>
      </c>
      <c r="U18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893" t="str">
        <f>_xlfn.CONCAT(Table1[[#This Row],[state]],Table1[[#This Row],[Goal Range]])</f>
        <v>successful14999</v>
      </c>
    </row>
    <row r="1894" spans="1:22" ht="43.2" hidden="1">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1">
        <f t="shared" si="178"/>
        <v>40671.637511574074</v>
      </c>
      <c r="T1894" s="11">
        <f t="shared" si="179"/>
        <v>40701.637511574074</v>
      </c>
      <c r="U18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894" t="str">
        <f>_xlfn.CONCAT(Table1[[#This Row],[state]],Table1[[#This Row],[Goal Range]])</f>
        <v>successful1000</v>
      </c>
    </row>
    <row r="1895" spans="1:22" ht="43.2" hidden="1">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1">
        <f t="shared" si="178"/>
        <v>40632.94195601852</v>
      </c>
      <c r="T1895" s="11">
        <f t="shared" si="179"/>
        <v>40649.165972222225</v>
      </c>
      <c r="U18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95" t="str">
        <f>_xlfn.CONCAT(Table1[[#This Row],[state]],Table1[[#This Row],[Goal Range]])</f>
        <v>successful4999</v>
      </c>
    </row>
    <row r="1896" spans="1:22" ht="28.8" hidden="1">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1">
        <f t="shared" si="178"/>
        <v>40920.904895833337</v>
      </c>
      <c r="T1896" s="11">
        <f t="shared" si="179"/>
        <v>40951.904895833337</v>
      </c>
      <c r="U18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896" t="str">
        <f>_xlfn.CONCAT(Table1[[#This Row],[state]],Table1[[#This Row],[Goal Range]])</f>
        <v>successful4999</v>
      </c>
    </row>
    <row r="1897" spans="1:22" ht="57.6" hidden="1">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1">
        <f t="shared" si="178"/>
        <v>42267.746782407412</v>
      </c>
      <c r="T1897" s="11">
        <f t="shared" si="179"/>
        <v>42297.746782407412</v>
      </c>
      <c r="U18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97" t="str">
        <f>_xlfn.CONCAT(Table1[[#This Row],[state]],Table1[[#This Row],[Goal Range]])</f>
        <v>successful9999</v>
      </c>
    </row>
    <row r="1898" spans="1:22" ht="43.2" hidden="1">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1">
        <f t="shared" si="178"/>
        <v>40981.710243055553</v>
      </c>
      <c r="T1898" s="11">
        <f t="shared" si="179"/>
        <v>41011.710243055553</v>
      </c>
      <c r="U18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898" t="str">
        <f>_xlfn.CONCAT(Table1[[#This Row],[state]],Table1[[#This Row],[Goal Range]])</f>
        <v>successful1000</v>
      </c>
    </row>
    <row r="1899" spans="1:22" ht="43.2" hidden="1">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1">
        <f t="shared" si="178"/>
        <v>41680.583402777782</v>
      </c>
      <c r="T1899" s="11">
        <f t="shared" si="179"/>
        <v>41702.875</v>
      </c>
      <c r="U18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899" t="str">
        <f>_xlfn.CONCAT(Table1[[#This Row],[state]],Table1[[#This Row],[Goal Range]])</f>
        <v>successful9999</v>
      </c>
    </row>
    <row r="1900" spans="1:22" ht="43.2" hidden="1">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1">
        <f t="shared" si="178"/>
        <v>42366.192974537036</v>
      </c>
      <c r="T1900" s="11">
        <f t="shared" si="179"/>
        <v>42401.75</v>
      </c>
      <c r="U19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00" t="str">
        <f>_xlfn.CONCAT(Table1[[#This Row],[state]],Table1[[#This Row],[Goal Range]])</f>
        <v>successful4999</v>
      </c>
    </row>
    <row r="1901" spans="1:22" ht="43.2" hidden="1">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1">
        <f t="shared" si="178"/>
        <v>42058.941736111112</v>
      </c>
      <c r="T1901" s="11">
        <f t="shared" si="179"/>
        <v>42088.90006944444</v>
      </c>
      <c r="U19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901" t="str">
        <f>_xlfn.CONCAT(Table1[[#This Row],[state]],Table1[[#This Row],[Goal Range]])</f>
        <v>successful1000</v>
      </c>
    </row>
    <row r="1902" spans="1:22" ht="57.6" hidden="1">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1">
        <f t="shared" si="178"/>
        <v>41160.871886574074</v>
      </c>
      <c r="T1902" s="11">
        <f t="shared" si="179"/>
        <v>41188.415972222225</v>
      </c>
      <c r="U19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02" t="str">
        <f>_xlfn.CONCAT(Table1[[#This Row],[state]],Table1[[#This Row],[Goal Range]])</f>
        <v>successful4999</v>
      </c>
    </row>
    <row r="1903" spans="1:22" ht="43.2" hidden="1">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1">
        <f t="shared" si="178"/>
        <v>42116.54315972222</v>
      </c>
      <c r="T1903" s="11">
        <f t="shared" si="179"/>
        <v>42146.541666666672</v>
      </c>
      <c r="U19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03" t="str">
        <f>_xlfn.CONCAT(Table1[[#This Row],[state]],Table1[[#This Row],[Goal Range]])</f>
        <v>failed50000</v>
      </c>
    </row>
    <row r="1904" spans="1:22" ht="43.2" hidden="1">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1">
        <f t="shared" si="178"/>
        <v>42037.789895833332</v>
      </c>
      <c r="T1904" s="11">
        <f t="shared" si="179"/>
        <v>42067.789895833332</v>
      </c>
      <c r="U19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04" t="str">
        <f>_xlfn.CONCAT(Table1[[#This Row],[state]],Table1[[#This Row],[Goal Range]])</f>
        <v>failed4999</v>
      </c>
    </row>
    <row r="1905" spans="1:22" ht="43.2" hidden="1">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1">
        <f t="shared" si="178"/>
        <v>42702.770729166667</v>
      </c>
      <c r="T1905" s="11">
        <f t="shared" si="179"/>
        <v>42762.770729166667</v>
      </c>
      <c r="U19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05" t="str">
        <f>_xlfn.CONCAT(Table1[[#This Row],[state]],Table1[[#This Row],[Goal Range]])</f>
        <v>failed4999</v>
      </c>
    </row>
    <row r="1906" spans="1:22" ht="43.2" hidden="1">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1">
        <f t="shared" si="178"/>
        <v>42326.685428240744</v>
      </c>
      <c r="T1906" s="11">
        <f t="shared" si="179"/>
        <v>42371.685428240744</v>
      </c>
      <c r="U19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906" t="str">
        <f>_xlfn.CONCAT(Table1[[#This Row],[state]],Table1[[#This Row],[Goal Range]])</f>
        <v>failed0</v>
      </c>
    </row>
    <row r="1907" spans="1:22" ht="57.6" hidden="1">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1">
        <f t="shared" si="178"/>
        <v>41859.925856481481</v>
      </c>
      <c r="T1907" s="11">
        <f t="shared" si="179"/>
        <v>41889.925856481481</v>
      </c>
      <c r="U19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907" t="str">
        <f>_xlfn.CONCAT(Table1[[#This Row],[state]],Table1[[#This Row],[Goal Range]])</f>
        <v>failed29999</v>
      </c>
    </row>
    <row r="1908" spans="1:22" ht="43.2" hidden="1">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1">
        <f t="shared" si="178"/>
        <v>42514.671099537038</v>
      </c>
      <c r="T1908" s="11">
        <f t="shared" si="179"/>
        <v>42544.671099537038</v>
      </c>
      <c r="U19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908" t="str">
        <f>_xlfn.CONCAT(Table1[[#This Row],[state]],Table1[[#This Row],[Goal Range]])</f>
        <v>failed0</v>
      </c>
    </row>
    <row r="1909" spans="1:22" ht="43.2" hidden="1">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1">
        <f t="shared" si="178"/>
        <v>41767.587094907409</v>
      </c>
      <c r="T1909" s="11">
        <f t="shared" si="179"/>
        <v>41782.587094907409</v>
      </c>
      <c r="U19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909" t="str">
        <f>_xlfn.CONCAT(Table1[[#This Row],[state]],Table1[[#This Row],[Goal Range]])</f>
        <v>failed34999</v>
      </c>
    </row>
    <row r="1910" spans="1:22" ht="43.2" hidden="1">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1">
        <f t="shared" si="178"/>
        <v>42703.917824074073</v>
      </c>
      <c r="T1910" s="11">
        <f t="shared" si="179"/>
        <v>42733.917824074073</v>
      </c>
      <c r="U19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910" t="str">
        <f>_xlfn.CONCAT(Table1[[#This Row],[state]],Table1[[#This Row],[Goal Range]])</f>
        <v>failed29999</v>
      </c>
    </row>
    <row r="1911" spans="1:22" ht="43.2" hidden="1">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1">
        <f t="shared" si="178"/>
        <v>41905.429155092592</v>
      </c>
      <c r="T1911" s="11">
        <f t="shared" si="179"/>
        <v>41935.429155092592</v>
      </c>
      <c r="U19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1911" t="str">
        <f>_xlfn.CONCAT(Table1[[#This Row],[state]],Table1[[#This Row],[Goal Range]])</f>
        <v>failed39999</v>
      </c>
    </row>
    <row r="1912" spans="1:22" ht="43.2" hidden="1">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1">
        <f t="shared" si="178"/>
        <v>42264.963159722218</v>
      </c>
      <c r="T1912" s="11">
        <f t="shared" si="179"/>
        <v>42308.947916666672</v>
      </c>
      <c r="U19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12" t="str">
        <f>_xlfn.CONCAT(Table1[[#This Row],[state]],Table1[[#This Row],[Goal Range]])</f>
        <v>failed50000</v>
      </c>
    </row>
    <row r="1913" spans="1:22" ht="57.6" hidden="1">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1">
        <f t="shared" si="178"/>
        <v>41830.033958333333</v>
      </c>
      <c r="T1913" s="11">
        <f t="shared" si="179"/>
        <v>41860.033958333333</v>
      </c>
      <c r="U19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1913" t="str">
        <f>_xlfn.CONCAT(Table1[[#This Row],[state]],Table1[[#This Row],[Goal Range]])</f>
        <v>failed44999</v>
      </c>
    </row>
    <row r="1914" spans="1:22" ht="43.2" hidden="1">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1">
        <f t="shared" si="178"/>
        <v>42129.226388888885</v>
      </c>
      <c r="T1914" s="11">
        <f t="shared" si="179"/>
        <v>42159.226388888885</v>
      </c>
      <c r="U19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914" t="str">
        <f>_xlfn.CONCAT(Table1[[#This Row],[state]],Table1[[#This Row],[Goal Range]])</f>
        <v>failed9999</v>
      </c>
    </row>
    <row r="1915" spans="1:22" ht="28.8" hidden="1">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1">
        <f t="shared" si="178"/>
        <v>41890.511319444442</v>
      </c>
      <c r="T1915" s="11">
        <f t="shared" si="179"/>
        <v>41920.511319444442</v>
      </c>
      <c r="U19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1915" t="str">
        <f>_xlfn.CONCAT(Table1[[#This Row],[state]],Table1[[#This Row],[Goal Range]])</f>
        <v>failed49999</v>
      </c>
    </row>
    <row r="1916" spans="1:22" ht="43.2" hidden="1">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1">
        <f t="shared" si="178"/>
        <v>41929.174456018518</v>
      </c>
      <c r="T1916" s="11">
        <f t="shared" si="179"/>
        <v>41944.165972222225</v>
      </c>
      <c r="U19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916" t="str">
        <f>_xlfn.CONCAT(Table1[[#This Row],[state]],Table1[[#This Row],[Goal Range]])</f>
        <v>failed1000</v>
      </c>
    </row>
    <row r="1917" spans="1:22" ht="43.2" hidden="1">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1">
        <f t="shared" si="178"/>
        <v>41864.04886574074</v>
      </c>
      <c r="T1917" s="11">
        <f t="shared" si="179"/>
        <v>41884.04886574074</v>
      </c>
      <c r="U19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917" t="str">
        <f>_xlfn.CONCAT(Table1[[#This Row],[state]],Table1[[#This Row],[Goal Range]])</f>
        <v>failed1000</v>
      </c>
    </row>
    <row r="1918" spans="1:22" ht="28.8" hidden="1">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1">
        <f t="shared" si="178"/>
        <v>42656.717303240745</v>
      </c>
      <c r="T1918" s="11">
        <f t="shared" si="179"/>
        <v>42681.758969907409</v>
      </c>
      <c r="U19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918" t="str">
        <f>_xlfn.CONCAT(Table1[[#This Row],[state]],Table1[[#This Row],[Goal Range]])</f>
        <v>failed24999</v>
      </c>
    </row>
    <row r="1919" spans="1:22" ht="28.8" hidden="1">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1">
        <f t="shared" si="178"/>
        <v>42746.270057870366</v>
      </c>
      <c r="T1919" s="11">
        <f t="shared" si="179"/>
        <v>42776.270057870366</v>
      </c>
      <c r="U19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19" t="str">
        <f>_xlfn.CONCAT(Table1[[#This Row],[state]],Table1[[#This Row],[Goal Range]])</f>
        <v>failed50000</v>
      </c>
    </row>
    <row r="1920" spans="1:22" ht="43.2" hidden="1">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1">
        <f t="shared" si="178"/>
        <v>41828.789942129632</v>
      </c>
      <c r="T1920" s="11">
        <f t="shared" si="179"/>
        <v>41863.789942129632</v>
      </c>
      <c r="U19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1920" t="str">
        <f>_xlfn.CONCAT(Table1[[#This Row],[state]],Table1[[#This Row],[Goal Range]])</f>
        <v>failed29999</v>
      </c>
    </row>
    <row r="1921" spans="1:22" ht="43.2" hidden="1">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1">
        <f t="shared" si="178"/>
        <v>42113.875567129624</v>
      </c>
      <c r="T1921" s="11">
        <f t="shared" si="179"/>
        <v>42143.875567129624</v>
      </c>
      <c r="U19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921" t="str">
        <f>_xlfn.CONCAT(Table1[[#This Row],[state]],Table1[[#This Row],[Goal Range]])</f>
        <v>failed1000</v>
      </c>
    </row>
    <row r="1922" spans="1:22" ht="43.2" hidden="1">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180">E1922/D1922</f>
        <v>0.43030000000000002</v>
      </c>
      <c r="P1922" s="6">
        <f t="shared" si="175"/>
        <v>40.980952380952381</v>
      </c>
      <c r="Q1922" t="str">
        <f t="shared" si="176"/>
        <v>technology</v>
      </c>
      <c r="R1922" t="str">
        <f t="shared" si="177"/>
        <v>gadgets</v>
      </c>
      <c r="S1922" s="11">
        <f t="shared" si="178"/>
        <v>42270.875706018516</v>
      </c>
      <c r="T1922" s="11">
        <f t="shared" si="179"/>
        <v>42298.958333333328</v>
      </c>
      <c r="U19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922" t="str">
        <f>_xlfn.CONCAT(Table1[[#This Row],[state]],Table1[[#This Row],[Goal Range]])</f>
        <v>failed14999</v>
      </c>
    </row>
    <row r="1923" spans="1:22" ht="28.8" hidden="1">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80"/>
        <v>1.3680000000000001</v>
      </c>
      <c r="P1923" s="6">
        <f t="shared" ref="P1923:P1986" si="181">E1923/L1923</f>
        <v>54</v>
      </c>
      <c r="Q1923" t="str">
        <f t="shared" ref="Q1923:Q1986" si="182">LEFT(N1923,FIND("/",N1923)-1)</f>
        <v>music</v>
      </c>
      <c r="R1923" t="str">
        <f t="shared" ref="R1923:R1986" si="183">RIGHT(N1923,LEN(N1923)-FIND("/",N1923))</f>
        <v>indie rock</v>
      </c>
      <c r="S1923" s="11">
        <f t="shared" ref="S1923:S1986" si="184">(((J1923/60)/60)/24)+DATE(1970,1,1)</f>
        <v>41074.221562500003</v>
      </c>
      <c r="T1923" s="11">
        <f t="shared" ref="T1923:T1986" si="185">(((I1923/60)/60)/24)+DATE(1970,1,1)</f>
        <v>41104.221562500003</v>
      </c>
      <c r="U19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23" t="str">
        <f>_xlfn.CONCAT(Table1[[#This Row],[state]],Table1[[#This Row],[Goal Range]])</f>
        <v>successful4999</v>
      </c>
    </row>
    <row r="1924" spans="1:22" ht="43.2" hidden="1">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1">
        <f t="shared" si="184"/>
        <v>41590.255868055552</v>
      </c>
      <c r="T1924" s="11">
        <f t="shared" si="185"/>
        <v>41620.255868055552</v>
      </c>
      <c r="U19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24" t="str">
        <f>_xlfn.CONCAT(Table1[[#This Row],[state]],Table1[[#This Row],[Goal Range]])</f>
        <v>successful4999</v>
      </c>
    </row>
    <row r="1925" spans="1:22" ht="43.2" hidden="1">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1">
        <f t="shared" si="184"/>
        <v>40772.848749999997</v>
      </c>
      <c r="T1925" s="11">
        <f t="shared" si="185"/>
        <v>40813.207638888889</v>
      </c>
      <c r="U19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925" t="str">
        <f>_xlfn.CONCAT(Table1[[#This Row],[state]],Table1[[#This Row],[Goal Range]])</f>
        <v>successful1000</v>
      </c>
    </row>
    <row r="1926" spans="1:22" ht="57.6" hidden="1">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1">
        <f t="shared" si="184"/>
        <v>41626.761053240742</v>
      </c>
      <c r="T1926" s="11">
        <f t="shared" si="185"/>
        <v>41654.814583333333</v>
      </c>
      <c r="U19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26" t="str">
        <f>_xlfn.CONCAT(Table1[[#This Row],[state]],Table1[[#This Row],[Goal Range]])</f>
        <v>successful4999</v>
      </c>
    </row>
    <row r="1927" spans="1:22" ht="43.2" hidden="1">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1">
        <f t="shared" si="184"/>
        <v>41535.90148148148</v>
      </c>
      <c r="T1927" s="11">
        <f t="shared" si="185"/>
        <v>41558</v>
      </c>
      <c r="U19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27" t="str">
        <f>_xlfn.CONCAT(Table1[[#This Row],[state]],Table1[[#This Row],[Goal Range]])</f>
        <v>successful4999</v>
      </c>
    </row>
    <row r="1928" spans="1:22" ht="57.6" hidden="1">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1">
        <f t="shared" si="184"/>
        <v>40456.954351851848</v>
      </c>
      <c r="T1928" s="11">
        <f t="shared" si="185"/>
        <v>40484.018055555556</v>
      </c>
      <c r="U19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28" t="str">
        <f>_xlfn.CONCAT(Table1[[#This Row],[state]],Table1[[#This Row],[Goal Range]])</f>
        <v>successful4999</v>
      </c>
    </row>
    <row r="1929" spans="1:22" hidden="1">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1">
        <f t="shared" si="184"/>
        <v>40960.861562500002</v>
      </c>
      <c r="T1929" s="11">
        <f t="shared" si="185"/>
        <v>40976.207638888889</v>
      </c>
      <c r="U19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929" t="str">
        <f>_xlfn.CONCAT(Table1[[#This Row],[state]],Table1[[#This Row],[Goal Range]])</f>
        <v>successful1000</v>
      </c>
    </row>
    <row r="1930" spans="1:22" ht="28.8" hidden="1">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1">
        <f t="shared" si="184"/>
        <v>41371.648078703707</v>
      </c>
      <c r="T1930" s="11">
        <f t="shared" si="185"/>
        <v>41401.648078703707</v>
      </c>
      <c r="U19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30" t="str">
        <f>_xlfn.CONCAT(Table1[[#This Row],[state]],Table1[[#This Row],[Goal Range]])</f>
        <v>successful4999</v>
      </c>
    </row>
    <row r="1931" spans="1:22" ht="43.2" hidden="1">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1">
        <f t="shared" si="184"/>
        <v>40687.021597222221</v>
      </c>
      <c r="T1931" s="11">
        <f t="shared" si="185"/>
        <v>40729.021597222221</v>
      </c>
      <c r="U19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31" t="str">
        <f>_xlfn.CONCAT(Table1[[#This Row],[state]],Table1[[#This Row],[Goal Range]])</f>
        <v>successful4999</v>
      </c>
    </row>
    <row r="1932" spans="1:22" ht="28.8" hidden="1">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1">
        <f t="shared" si="184"/>
        <v>41402.558819444443</v>
      </c>
      <c r="T1932" s="11">
        <f t="shared" si="185"/>
        <v>41462.558819444443</v>
      </c>
      <c r="U19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32" t="str">
        <f>_xlfn.CONCAT(Table1[[#This Row],[state]],Table1[[#This Row],[Goal Range]])</f>
        <v>successful4999</v>
      </c>
    </row>
    <row r="1933" spans="1:22" ht="43.2" hidden="1">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1">
        <f t="shared" si="184"/>
        <v>41037.892465277779</v>
      </c>
      <c r="T1933" s="11">
        <f t="shared" si="185"/>
        <v>41051.145833333336</v>
      </c>
      <c r="U19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33" t="str">
        <f>_xlfn.CONCAT(Table1[[#This Row],[state]],Table1[[#This Row],[Goal Range]])</f>
        <v>successful4999</v>
      </c>
    </row>
    <row r="1934" spans="1:22" ht="57.6" hidden="1">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1">
        <f t="shared" si="184"/>
        <v>40911.809872685182</v>
      </c>
      <c r="T1934" s="11">
        <f t="shared" si="185"/>
        <v>40932.809872685182</v>
      </c>
      <c r="U19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934" t="str">
        <f>_xlfn.CONCAT(Table1[[#This Row],[state]],Table1[[#This Row],[Goal Range]])</f>
        <v>successful9999</v>
      </c>
    </row>
    <row r="1935" spans="1:22" ht="43.2" hidden="1">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1">
        <f t="shared" si="184"/>
        <v>41879.130868055552</v>
      </c>
      <c r="T1935" s="11">
        <f t="shared" si="185"/>
        <v>41909.130868055552</v>
      </c>
      <c r="U19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935" t="str">
        <f>_xlfn.CONCAT(Table1[[#This Row],[state]],Table1[[#This Row],[Goal Range]])</f>
        <v>successful9999</v>
      </c>
    </row>
    <row r="1936" spans="1:22" ht="43.2" hidden="1">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1">
        <f t="shared" si="184"/>
        <v>40865.867141203707</v>
      </c>
      <c r="T1936" s="11">
        <f t="shared" si="185"/>
        <v>40902.208333333336</v>
      </c>
      <c r="U19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936" t="str">
        <f>_xlfn.CONCAT(Table1[[#This Row],[state]],Table1[[#This Row],[Goal Range]])</f>
        <v>successful9999</v>
      </c>
    </row>
    <row r="1937" spans="1:22" ht="43.2" hidden="1">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1">
        <f t="shared" si="184"/>
        <v>41773.932534722226</v>
      </c>
      <c r="T1937" s="11">
        <f t="shared" si="185"/>
        <v>41811.207638888889</v>
      </c>
      <c r="U19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37" t="str">
        <f>_xlfn.CONCAT(Table1[[#This Row],[state]],Table1[[#This Row],[Goal Range]])</f>
        <v>successful4999</v>
      </c>
    </row>
    <row r="1938" spans="1:22" ht="43.2" hidden="1">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1">
        <f t="shared" si="184"/>
        <v>40852.889699074076</v>
      </c>
      <c r="T1938" s="11">
        <f t="shared" si="185"/>
        <v>40883.249305555553</v>
      </c>
      <c r="U19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938" t="str">
        <f>_xlfn.CONCAT(Table1[[#This Row],[state]],Table1[[#This Row],[Goal Range]])</f>
        <v>successful9999</v>
      </c>
    </row>
    <row r="1939" spans="1:22" ht="43.2" hidden="1">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1">
        <f t="shared" si="184"/>
        <v>41059.118993055556</v>
      </c>
      <c r="T1939" s="11">
        <f t="shared" si="185"/>
        <v>41075.165972222225</v>
      </c>
      <c r="U19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939" t="str">
        <f>_xlfn.CONCAT(Table1[[#This Row],[state]],Table1[[#This Row],[Goal Range]])</f>
        <v>successful1000</v>
      </c>
    </row>
    <row r="1940" spans="1:22" ht="43.2" hidden="1">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1">
        <f t="shared" si="184"/>
        <v>41426.259618055556</v>
      </c>
      <c r="T1940" s="11">
        <f t="shared" si="185"/>
        <v>41457.208333333336</v>
      </c>
      <c r="U19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940" t="str">
        <f>_xlfn.CONCAT(Table1[[#This Row],[state]],Table1[[#This Row],[Goal Range]])</f>
        <v>successful19999</v>
      </c>
    </row>
    <row r="1941" spans="1:22" ht="57.6" hidden="1">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1">
        <f t="shared" si="184"/>
        <v>41313.985046296293</v>
      </c>
      <c r="T1941" s="11">
        <f t="shared" si="185"/>
        <v>41343.943379629629</v>
      </c>
      <c r="U19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941" t="str">
        <f>_xlfn.CONCAT(Table1[[#This Row],[state]],Table1[[#This Row],[Goal Range]])</f>
        <v>successful14999</v>
      </c>
    </row>
    <row r="1942" spans="1:22" ht="43.2" hidden="1">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1">
        <f t="shared" si="184"/>
        <v>40670.507326388892</v>
      </c>
      <c r="T1942" s="11">
        <f t="shared" si="185"/>
        <v>40709.165972222225</v>
      </c>
      <c r="U19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942" t="str">
        <f>_xlfn.CONCAT(Table1[[#This Row],[state]],Table1[[#This Row],[Goal Range]])</f>
        <v>successful1000</v>
      </c>
    </row>
    <row r="1943" spans="1:22" ht="43.2" hidden="1">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1">
        <f t="shared" si="184"/>
        <v>41744.290868055556</v>
      </c>
      <c r="T1943" s="11">
        <f t="shared" si="185"/>
        <v>41774.290868055556</v>
      </c>
      <c r="U19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43" t="str">
        <f>_xlfn.CONCAT(Table1[[#This Row],[state]],Table1[[#This Row],[Goal Range]])</f>
        <v>successful50000</v>
      </c>
    </row>
    <row r="1944" spans="1:22" ht="43.2" hidden="1">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1">
        <f t="shared" si="184"/>
        <v>40638.828009259261</v>
      </c>
      <c r="T1944" s="11">
        <f t="shared" si="185"/>
        <v>40728.828009259261</v>
      </c>
      <c r="U19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944" t="str">
        <f>_xlfn.CONCAT(Table1[[#This Row],[state]],Table1[[#This Row],[Goal Range]])</f>
        <v>successful9999</v>
      </c>
    </row>
    <row r="1945" spans="1:22" ht="43.2" hidden="1">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1">
        <f t="shared" si="184"/>
        <v>42548.269861111112</v>
      </c>
      <c r="T1945" s="11">
        <f t="shared" si="185"/>
        <v>42593.269861111112</v>
      </c>
      <c r="U19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945" t="str">
        <f>_xlfn.CONCAT(Table1[[#This Row],[state]],Table1[[#This Row],[Goal Range]])</f>
        <v>successful14999</v>
      </c>
    </row>
    <row r="1946" spans="1:22" ht="43.2" hidden="1">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1">
        <f t="shared" si="184"/>
        <v>41730.584374999999</v>
      </c>
      <c r="T1946" s="11">
        <f t="shared" si="185"/>
        <v>41760.584374999999</v>
      </c>
      <c r="U19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1946" t="str">
        <f>_xlfn.CONCAT(Table1[[#This Row],[state]],Table1[[#This Row],[Goal Range]])</f>
        <v>successful44999</v>
      </c>
    </row>
    <row r="1947" spans="1:22" ht="43.2" hidden="1">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1">
        <f t="shared" si="184"/>
        <v>42157.251828703709</v>
      </c>
      <c r="T1947" s="11">
        <f t="shared" si="185"/>
        <v>42197.251828703709</v>
      </c>
      <c r="U19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47" t="str">
        <f>_xlfn.CONCAT(Table1[[#This Row],[state]],Table1[[#This Row],[Goal Range]])</f>
        <v>successful50000</v>
      </c>
    </row>
    <row r="1948" spans="1:22" ht="43.2" hidden="1">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1">
        <f t="shared" si="184"/>
        <v>41689.150011574071</v>
      </c>
      <c r="T1948" s="11">
        <f t="shared" si="185"/>
        <v>41749.108344907407</v>
      </c>
      <c r="U19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948" t="str">
        <f>_xlfn.CONCAT(Table1[[#This Row],[state]],Table1[[#This Row],[Goal Range]])</f>
        <v>successful9999</v>
      </c>
    </row>
    <row r="1949" spans="1:22" ht="57.6" hidden="1">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1">
        <f t="shared" si="184"/>
        <v>40102.918055555558</v>
      </c>
      <c r="T1949" s="11">
        <f t="shared" si="185"/>
        <v>40140.249305555553</v>
      </c>
      <c r="U19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1949" t="str">
        <f>_xlfn.CONCAT(Table1[[#This Row],[state]],Table1[[#This Row],[Goal Range]])</f>
        <v>successful1000</v>
      </c>
    </row>
    <row r="1950" spans="1:22" ht="28.8" hidden="1">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1">
        <f t="shared" si="184"/>
        <v>42473.604270833333</v>
      </c>
      <c r="T1950" s="11">
        <f t="shared" si="185"/>
        <v>42527.709722222222</v>
      </c>
      <c r="U19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50" t="str">
        <f>_xlfn.CONCAT(Table1[[#This Row],[state]],Table1[[#This Row],[Goal Range]])</f>
        <v>successful50000</v>
      </c>
    </row>
    <row r="1951" spans="1:22" ht="43.2" hidden="1">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1">
        <f t="shared" si="184"/>
        <v>41800.423043981478</v>
      </c>
      <c r="T1951" s="11">
        <f t="shared" si="185"/>
        <v>41830.423043981478</v>
      </c>
      <c r="U19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951" t="str">
        <f>_xlfn.CONCAT(Table1[[#This Row],[state]],Table1[[#This Row],[Goal Range]])</f>
        <v>successful0</v>
      </c>
    </row>
    <row r="1952" spans="1:22" ht="43.2" hidden="1">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1">
        <f t="shared" si="184"/>
        <v>40624.181400462963</v>
      </c>
      <c r="T1952" s="11">
        <f t="shared" si="185"/>
        <v>40655.181400462963</v>
      </c>
      <c r="U19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1952" t="str">
        <f>_xlfn.CONCAT(Table1[[#This Row],[state]],Table1[[#This Row],[Goal Range]])</f>
        <v>successful49999</v>
      </c>
    </row>
    <row r="1953" spans="1:22" ht="43.2" hidden="1">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1">
        <f t="shared" si="184"/>
        <v>42651.420567129629</v>
      </c>
      <c r="T1953" s="11">
        <f t="shared" si="185"/>
        <v>42681.462233796294</v>
      </c>
      <c r="U19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953" t="str">
        <f>_xlfn.CONCAT(Table1[[#This Row],[state]],Table1[[#This Row],[Goal Range]])</f>
        <v>successful0</v>
      </c>
    </row>
    <row r="1954" spans="1:22" ht="43.2" hidden="1">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1">
        <f t="shared" si="184"/>
        <v>41526.60665509259</v>
      </c>
      <c r="T1954" s="11">
        <f t="shared" si="185"/>
        <v>41563.60665509259</v>
      </c>
      <c r="U19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1954" t="str">
        <f>_xlfn.CONCAT(Table1[[#This Row],[state]],Table1[[#This Row],[Goal Range]])</f>
        <v>successful39999</v>
      </c>
    </row>
    <row r="1955" spans="1:22" ht="43.2" hidden="1">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1">
        <f t="shared" si="184"/>
        <v>40941.199826388889</v>
      </c>
      <c r="T1955" s="11">
        <f t="shared" si="185"/>
        <v>40970.125</v>
      </c>
      <c r="U19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955" t="str">
        <f>_xlfn.CONCAT(Table1[[#This Row],[state]],Table1[[#This Row],[Goal Range]])</f>
        <v>successful19999</v>
      </c>
    </row>
    <row r="1956" spans="1:22" ht="28.8" hidden="1">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1">
        <f t="shared" si="184"/>
        <v>42394.580740740741</v>
      </c>
      <c r="T1956" s="11">
        <f t="shared" si="185"/>
        <v>42441.208333333328</v>
      </c>
      <c r="U19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956" t="str">
        <f>_xlfn.CONCAT(Table1[[#This Row],[state]],Table1[[#This Row],[Goal Range]])</f>
        <v>successful0</v>
      </c>
    </row>
    <row r="1957" spans="1:22" ht="43.2" hidden="1">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1">
        <f t="shared" si="184"/>
        <v>41020.271770833337</v>
      </c>
      <c r="T1957" s="11">
        <f t="shared" si="185"/>
        <v>41052.791666666664</v>
      </c>
      <c r="U19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1957" t="str">
        <f>_xlfn.CONCAT(Table1[[#This Row],[state]],Table1[[#This Row],[Goal Range]])</f>
        <v>successful44999</v>
      </c>
    </row>
    <row r="1958" spans="1:22" ht="43.2" hidden="1">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1">
        <f t="shared" si="184"/>
        <v>42067.923668981486</v>
      </c>
      <c r="T1958" s="11">
        <f t="shared" si="185"/>
        <v>42112.882002314815</v>
      </c>
      <c r="U19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58" t="str">
        <f>_xlfn.CONCAT(Table1[[#This Row],[state]],Table1[[#This Row],[Goal Range]])</f>
        <v>successful50000</v>
      </c>
    </row>
    <row r="1959" spans="1:22" ht="28.8" hidden="1">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1">
        <f t="shared" si="184"/>
        <v>41179.098530092589</v>
      </c>
      <c r="T1959" s="11">
        <f t="shared" si="185"/>
        <v>41209.098530092589</v>
      </c>
      <c r="U19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959" t="str">
        <f>_xlfn.CONCAT(Table1[[#This Row],[state]],Table1[[#This Row],[Goal Range]])</f>
        <v>successful34999</v>
      </c>
    </row>
    <row r="1960" spans="1:22" ht="43.2" hidden="1">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1">
        <f t="shared" si="184"/>
        <v>41326.987974537034</v>
      </c>
      <c r="T1960" s="11">
        <f t="shared" si="185"/>
        <v>41356.94630787037</v>
      </c>
      <c r="U19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960" t="str">
        <f>_xlfn.CONCAT(Table1[[#This Row],[state]],Table1[[#This Row],[Goal Range]])</f>
        <v>successful9999</v>
      </c>
    </row>
    <row r="1961" spans="1:22" ht="57.6" hidden="1">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1">
        <f t="shared" si="184"/>
        <v>41871.845601851855</v>
      </c>
      <c r="T1961" s="11">
        <f t="shared" si="185"/>
        <v>41913</v>
      </c>
      <c r="U19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961" t="str">
        <f>_xlfn.CONCAT(Table1[[#This Row],[state]],Table1[[#This Row],[Goal Range]])</f>
        <v>successful14999</v>
      </c>
    </row>
    <row r="1962" spans="1:22" ht="43.2" hidden="1">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1">
        <f t="shared" si="184"/>
        <v>41964.362743055557</v>
      </c>
      <c r="T1962" s="11">
        <f t="shared" si="185"/>
        <v>41994.362743055557</v>
      </c>
      <c r="U19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62" t="str">
        <f>_xlfn.CONCAT(Table1[[#This Row],[state]],Table1[[#This Row],[Goal Range]])</f>
        <v>successful50000</v>
      </c>
    </row>
    <row r="1963" spans="1:22" ht="43.2" hidden="1">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1">
        <f t="shared" si="184"/>
        <v>41148.194641203707</v>
      </c>
      <c r="T1963" s="11">
        <f t="shared" si="185"/>
        <v>41188.165972222225</v>
      </c>
      <c r="U19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963" t="str">
        <f>_xlfn.CONCAT(Table1[[#This Row],[state]],Table1[[#This Row],[Goal Range]])</f>
        <v>successful14999</v>
      </c>
    </row>
    <row r="1964" spans="1:22" ht="43.2" hidden="1">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1">
        <f t="shared" si="184"/>
        <v>41742.780509259261</v>
      </c>
      <c r="T1964" s="11">
        <f t="shared" si="185"/>
        <v>41772.780509259261</v>
      </c>
      <c r="U19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1964" t="str">
        <f>_xlfn.CONCAT(Table1[[#This Row],[state]],Table1[[#This Row],[Goal Range]])</f>
        <v>successful14999</v>
      </c>
    </row>
    <row r="1965" spans="1:22" ht="43.2" hidden="1">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1">
        <f t="shared" si="184"/>
        <v>41863.429791666669</v>
      </c>
      <c r="T1965" s="11">
        <f t="shared" si="185"/>
        <v>41898.429791666669</v>
      </c>
      <c r="U19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965" t="str">
        <f>_xlfn.CONCAT(Table1[[#This Row],[state]],Table1[[#This Row],[Goal Range]])</f>
        <v>successful19999</v>
      </c>
    </row>
    <row r="1966" spans="1:22" ht="43.2" hidden="1">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1">
        <f t="shared" si="184"/>
        <v>42452.272824074069</v>
      </c>
      <c r="T1966" s="11">
        <f t="shared" si="185"/>
        <v>42482.272824074069</v>
      </c>
      <c r="U19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66" t="str">
        <f>_xlfn.CONCAT(Table1[[#This Row],[state]],Table1[[#This Row],[Goal Range]])</f>
        <v>successful50000</v>
      </c>
    </row>
    <row r="1967" spans="1:22" ht="43.2" hidden="1">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1">
        <f t="shared" si="184"/>
        <v>40898.089236111111</v>
      </c>
      <c r="T1967" s="11">
        <f t="shared" si="185"/>
        <v>40920.041666666664</v>
      </c>
      <c r="U19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967" t="str">
        <f>_xlfn.CONCAT(Table1[[#This Row],[state]],Table1[[#This Row],[Goal Range]])</f>
        <v>successful9999</v>
      </c>
    </row>
    <row r="1968" spans="1:22" ht="43.2" hidden="1">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1">
        <f t="shared" si="184"/>
        <v>41835.540486111109</v>
      </c>
      <c r="T1968" s="11">
        <f t="shared" si="185"/>
        <v>41865.540486111109</v>
      </c>
      <c r="U19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68" t="str">
        <f>_xlfn.CONCAT(Table1[[#This Row],[state]],Table1[[#This Row],[Goal Range]])</f>
        <v>successful50000</v>
      </c>
    </row>
    <row r="1969" spans="1:22" ht="43.2" hidden="1">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1">
        <f t="shared" si="184"/>
        <v>41730.663530092592</v>
      </c>
      <c r="T1969" s="11">
        <f t="shared" si="185"/>
        <v>41760.663530092592</v>
      </c>
      <c r="U19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969" t="str">
        <f>_xlfn.CONCAT(Table1[[#This Row],[state]],Table1[[#This Row],[Goal Range]])</f>
        <v>successful24999</v>
      </c>
    </row>
    <row r="1970" spans="1:22" ht="28.8" hidden="1">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1">
        <f t="shared" si="184"/>
        <v>42676.586979166663</v>
      </c>
      <c r="T1970" s="11">
        <f t="shared" si="185"/>
        <v>42707.628645833334</v>
      </c>
      <c r="U19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970" t="str">
        <f>_xlfn.CONCAT(Table1[[#This Row],[state]],Table1[[#This Row],[Goal Range]])</f>
        <v>successful0</v>
      </c>
    </row>
    <row r="1971" spans="1:22" ht="43.2" hidden="1">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1">
        <f t="shared" si="184"/>
        <v>42557.792453703703</v>
      </c>
      <c r="T1971" s="11">
        <f t="shared" si="185"/>
        <v>42587.792453703703</v>
      </c>
      <c r="U19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971" t="str">
        <f>_xlfn.CONCAT(Table1[[#This Row],[state]],Table1[[#This Row],[Goal Range]])</f>
        <v>successful24999</v>
      </c>
    </row>
    <row r="1972" spans="1:22" ht="43.2" hidden="1">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1">
        <f t="shared" si="184"/>
        <v>41324.193298611113</v>
      </c>
      <c r="T1972" s="11">
        <f t="shared" si="185"/>
        <v>41384.151631944449</v>
      </c>
      <c r="U19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972" t="str">
        <f>_xlfn.CONCAT(Table1[[#This Row],[state]],Table1[[#This Row],[Goal Range]])</f>
        <v>successful9999</v>
      </c>
    </row>
    <row r="1973" spans="1:22" ht="43.2" hidden="1">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1">
        <f t="shared" si="184"/>
        <v>41561.500706018516</v>
      </c>
      <c r="T1973" s="11">
        <f t="shared" si="185"/>
        <v>41593.166666666664</v>
      </c>
      <c r="U19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73" t="str">
        <f>_xlfn.CONCAT(Table1[[#This Row],[state]],Table1[[#This Row],[Goal Range]])</f>
        <v>successful50000</v>
      </c>
    </row>
    <row r="1974" spans="1:22" ht="43.2" hidden="1">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1">
        <f t="shared" si="184"/>
        <v>41201.012083333335</v>
      </c>
      <c r="T1974" s="11">
        <f t="shared" si="185"/>
        <v>41231.053749999999</v>
      </c>
      <c r="U19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74" t="str">
        <f>_xlfn.CONCAT(Table1[[#This Row],[state]],Table1[[#This Row],[Goal Range]])</f>
        <v>successful4999</v>
      </c>
    </row>
    <row r="1975" spans="1:22" ht="43.2" hidden="1">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1">
        <f t="shared" si="184"/>
        <v>42549.722962962958</v>
      </c>
      <c r="T1975" s="11">
        <f t="shared" si="185"/>
        <v>42588.291666666672</v>
      </c>
      <c r="U19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75" t="str">
        <f>_xlfn.CONCAT(Table1[[#This Row],[state]],Table1[[#This Row],[Goal Range]])</f>
        <v>successful50000</v>
      </c>
    </row>
    <row r="1976" spans="1:22" ht="43.2" hidden="1">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1">
        <f t="shared" si="184"/>
        <v>41445.334131944444</v>
      </c>
      <c r="T1976" s="11">
        <f t="shared" si="185"/>
        <v>41505.334131944444</v>
      </c>
      <c r="U19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1976" t="str">
        <f>_xlfn.CONCAT(Table1[[#This Row],[state]],Table1[[#This Row],[Goal Range]])</f>
        <v>successful24999</v>
      </c>
    </row>
    <row r="1977" spans="1:22" ht="28.8" hidden="1">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1">
        <f t="shared" si="184"/>
        <v>41313.755219907405</v>
      </c>
      <c r="T1977" s="11">
        <f t="shared" si="185"/>
        <v>41343.755219907405</v>
      </c>
      <c r="U19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977" t="str">
        <f>_xlfn.CONCAT(Table1[[#This Row],[state]],Table1[[#This Row],[Goal Range]])</f>
        <v>successful19999</v>
      </c>
    </row>
    <row r="1978" spans="1:22" ht="28.8" hidden="1">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1">
        <f t="shared" si="184"/>
        <v>41438.899594907409</v>
      </c>
      <c r="T1978" s="11">
        <f t="shared" si="185"/>
        <v>41468.899594907409</v>
      </c>
      <c r="U19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78" t="str">
        <f>_xlfn.CONCAT(Table1[[#This Row],[state]],Table1[[#This Row],[Goal Range]])</f>
        <v>successful4999</v>
      </c>
    </row>
    <row r="1979" spans="1:22" ht="43.2" hidden="1">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1">
        <f t="shared" si="184"/>
        <v>42311.216898148152</v>
      </c>
      <c r="T1979" s="11">
        <f t="shared" si="185"/>
        <v>42357.332638888889</v>
      </c>
      <c r="U19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979" t="str">
        <f>_xlfn.CONCAT(Table1[[#This Row],[state]],Table1[[#This Row],[Goal Range]])</f>
        <v>successful0</v>
      </c>
    </row>
    <row r="1980" spans="1:22" ht="43.2" hidden="1">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1">
        <f t="shared" si="184"/>
        <v>41039.225601851853</v>
      </c>
      <c r="T1980" s="11">
        <f t="shared" si="185"/>
        <v>41072.291666666664</v>
      </c>
      <c r="U19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980" t="str">
        <f>_xlfn.CONCAT(Table1[[#This Row],[state]],Table1[[#This Row],[Goal Range]])</f>
        <v>successful0</v>
      </c>
    </row>
    <row r="1981" spans="1:22" ht="43.2" hidden="1">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1">
        <f t="shared" si="184"/>
        <v>42290.460023148145</v>
      </c>
      <c r="T1981" s="11">
        <f t="shared" si="185"/>
        <v>42327.207638888889</v>
      </c>
      <c r="U19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81" t="str">
        <f>_xlfn.CONCAT(Table1[[#This Row],[state]],Table1[[#This Row],[Goal Range]])</f>
        <v>successful50000</v>
      </c>
    </row>
    <row r="1982" spans="1:22" ht="28.8" hidden="1">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1">
        <f t="shared" si="184"/>
        <v>42423.542384259257</v>
      </c>
      <c r="T1982" s="11">
        <f t="shared" si="185"/>
        <v>42463.500717592593</v>
      </c>
      <c r="U19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1982" t="str">
        <f>_xlfn.CONCAT(Table1[[#This Row],[state]],Table1[[#This Row],[Goal Range]])</f>
        <v>successful0</v>
      </c>
    </row>
    <row r="1983" spans="1:22" ht="43.2" hidden="1">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1">
        <f t="shared" si="184"/>
        <v>41799.725289351853</v>
      </c>
      <c r="T1983" s="11">
        <f t="shared" si="185"/>
        <v>41829.725289351853</v>
      </c>
      <c r="U19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983" t="str">
        <f>_xlfn.CONCAT(Table1[[#This Row],[state]],Table1[[#This Row],[Goal Range]])</f>
        <v>failed9999</v>
      </c>
    </row>
    <row r="1984" spans="1:22" ht="43.2" hidden="1">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e">
        <f t="shared" si="181"/>
        <v>#DIV/0!</v>
      </c>
      <c r="Q1984" t="str">
        <f t="shared" si="182"/>
        <v>photography</v>
      </c>
      <c r="R1984" t="str">
        <f t="shared" si="183"/>
        <v>people</v>
      </c>
      <c r="S1984" s="11">
        <f t="shared" si="184"/>
        <v>42678.586655092593</v>
      </c>
      <c r="T1984" s="11">
        <f t="shared" si="185"/>
        <v>42708.628321759257</v>
      </c>
      <c r="U19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84" t="str">
        <f>_xlfn.CONCAT(Table1[[#This Row],[state]],Table1[[#This Row],[Goal Range]])</f>
        <v>failed50000</v>
      </c>
    </row>
    <row r="1985" spans="1:22" ht="43.2" hidden="1">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1">
        <f t="shared" si="184"/>
        <v>42593.011782407411</v>
      </c>
      <c r="T1985" s="11">
        <f t="shared" si="185"/>
        <v>42615.291666666672</v>
      </c>
      <c r="U19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1985" t="str">
        <f>_xlfn.CONCAT(Table1[[#This Row],[state]],Table1[[#This Row],[Goal Range]])</f>
        <v>failed34999</v>
      </c>
    </row>
    <row r="1986" spans="1:22" ht="57.6" hidden="1">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186">E1986/D1986</f>
        <v>0.21146666666666666</v>
      </c>
      <c r="P1986" s="6">
        <f t="shared" si="181"/>
        <v>453.14285714285717</v>
      </c>
      <c r="Q1986" t="str">
        <f t="shared" si="182"/>
        <v>photography</v>
      </c>
      <c r="R1986" t="str">
        <f t="shared" si="183"/>
        <v>people</v>
      </c>
      <c r="S1986" s="11">
        <f t="shared" si="184"/>
        <v>41913.790289351848</v>
      </c>
      <c r="T1986" s="11">
        <f t="shared" si="185"/>
        <v>41973.831956018519</v>
      </c>
      <c r="U19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1986" t="str">
        <f>_xlfn.CONCAT(Table1[[#This Row],[state]],Table1[[#This Row],[Goal Range]])</f>
        <v>failed19999</v>
      </c>
    </row>
    <row r="1987" spans="1:22" ht="43.2" hidden="1">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86"/>
        <v>3.1875000000000001E-2</v>
      </c>
      <c r="P1987" s="6">
        <f t="shared" ref="P1987:P2050" si="187">E1987/L1987</f>
        <v>12.75</v>
      </c>
      <c r="Q1987" t="str">
        <f t="shared" ref="Q1987:Q2050" si="188">LEFT(N1987,FIND("/",N1987)-1)</f>
        <v>photography</v>
      </c>
      <c r="R1987" t="str">
        <f t="shared" ref="R1987:R2050" si="189">RIGHT(N1987,LEN(N1987)-FIND("/",N1987))</f>
        <v>people</v>
      </c>
      <c r="S1987" s="11">
        <f t="shared" ref="S1987:S2050" si="190">(((J1987/60)/60)/24)+DATE(1970,1,1)</f>
        <v>42555.698738425926</v>
      </c>
      <c r="T1987" s="11">
        <f t="shared" ref="T1987:T2050" si="191">(((I1987/60)/60)/24)+DATE(1970,1,1)</f>
        <v>42584.958333333328</v>
      </c>
      <c r="U19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87" t="str">
        <f>_xlfn.CONCAT(Table1[[#This Row],[state]],Table1[[#This Row],[Goal Range]])</f>
        <v>failed4999</v>
      </c>
    </row>
    <row r="1988" spans="1:22" ht="43.2" hidden="1">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1">
        <f t="shared" si="190"/>
        <v>42413.433831018512</v>
      </c>
      <c r="T1988" s="11">
        <f t="shared" si="191"/>
        <v>42443.392164351855</v>
      </c>
      <c r="U19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88" t="str">
        <f>_xlfn.CONCAT(Table1[[#This Row],[state]],Table1[[#This Row],[Goal Range]])</f>
        <v>failed4999</v>
      </c>
    </row>
    <row r="1989" spans="1:22" ht="28.8" hidden="1">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1">
        <f t="shared" si="190"/>
        <v>42034.639768518522</v>
      </c>
      <c r="T1989" s="11">
        <f t="shared" si="191"/>
        <v>42064.639768518522</v>
      </c>
      <c r="U19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989" t="str">
        <f>_xlfn.CONCAT(Table1[[#This Row],[state]],Table1[[#This Row],[Goal Range]])</f>
        <v>failed9999</v>
      </c>
    </row>
    <row r="1990" spans="1:22" hidden="1">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1">
        <f t="shared" si="190"/>
        <v>42206.763217592597</v>
      </c>
      <c r="T1990" s="11">
        <f t="shared" si="191"/>
        <v>42236.763217592597</v>
      </c>
      <c r="U19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990" t="str">
        <f>_xlfn.CONCAT(Table1[[#This Row],[state]],Table1[[#This Row],[Goal Range]])</f>
        <v>failed9999</v>
      </c>
    </row>
    <row r="1991" spans="1:22" ht="43.2" hidden="1">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1">
        <f t="shared" si="190"/>
        <v>42685.680648148147</v>
      </c>
      <c r="T1991" s="11">
        <f t="shared" si="191"/>
        <v>42715.680648148147</v>
      </c>
      <c r="U19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991" t="str">
        <f>_xlfn.CONCAT(Table1[[#This Row],[state]],Table1[[#This Row],[Goal Range]])</f>
        <v>failed9999</v>
      </c>
    </row>
    <row r="1992" spans="1:22" ht="43.2" hidden="1">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1">
        <f t="shared" si="190"/>
        <v>42398.195972222224</v>
      </c>
      <c r="T1992" s="11">
        <f t="shared" si="191"/>
        <v>42413.195972222224</v>
      </c>
      <c r="U19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92" t="str">
        <f>_xlfn.CONCAT(Table1[[#This Row],[state]],Table1[[#This Row],[Goal Range]])</f>
        <v>failed4999</v>
      </c>
    </row>
    <row r="1993" spans="1:22" ht="28.8" hidden="1">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1">
        <f t="shared" si="190"/>
        <v>42167.89335648148</v>
      </c>
      <c r="T1993" s="11">
        <f t="shared" si="191"/>
        <v>42188.89335648148</v>
      </c>
      <c r="U19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93" t="str">
        <f>_xlfn.CONCAT(Table1[[#This Row],[state]],Table1[[#This Row],[Goal Range]])</f>
        <v>failed4999</v>
      </c>
    </row>
    <row r="1994" spans="1:22" ht="28.8" hidden="1">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1">
        <f t="shared" si="190"/>
        <v>42023.143414351856</v>
      </c>
      <c r="T1994" s="11">
        <f t="shared" si="191"/>
        <v>42053.143414351856</v>
      </c>
      <c r="U19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94" t="str">
        <f>_xlfn.CONCAT(Table1[[#This Row],[state]],Table1[[#This Row],[Goal Range]])</f>
        <v>failed4999</v>
      </c>
    </row>
    <row r="1995" spans="1:22" ht="43.2" hidden="1">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e">
        <f t="shared" si="187"/>
        <v>#DIV/0!</v>
      </c>
      <c r="Q1995" t="str">
        <f t="shared" si="188"/>
        <v>photography</v>
      </c>
      <c r="R1995" t="str">
        <f t="shared" si="189"/>
        <v>people</v>
      </c>
      <c r="S1995" s="11">
        <f t="shared" si="190"/>
        <v>42329.58839120371</v>
      </c>
      <c r="T1995" s="11">
        <f t="shared" si="191"/>
        <v>42359.58839120371</v>
      </c>
      <c r="U19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95" t="str">
        <f>_xlfn.CONCAT(Table1[[#This Row],[state]],Table1[[#This Row],[Goal Range]])</f>
        <v>failed4999</v>
      </c>
    </row>
    <row r="1996" spans="1:22" ht="57.6" hidden="1">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e">
        <f t="shared" si="187"/>
        <v>#DIV/0!</v>
      </c>
      <c r="Q1996" t="str">
        <f t="shared" si="188"/>
        <v>photography</v>
      </c>
      <c r="R1996" t="str">
        <f t="shared" si="189"/>
        <v>people</v>
      </c>
      <c r="S1996" s="11">
        <f t="shared" si="190"/>
        <v>42651.006273148145</v>
      </c>
      <c r="T1996" s="11">
        <f t="shared" si="191"/>
        <v>42711.047939814816</v>
      </c>
      <c r="U19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96" t="str">
        <f>_xlfn.CONCAT(Table1[[#This Row],[state]],Table1[[#This Row],[Goal Range]])</f>
        <v>failed4999</v>
      </c>
    </row>
    <row r="1997" spans="1:22" ht="43.2" hidden="1">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1">
        <f t="shared" si="190"/>
        <v>42181.902037037042</v>
      </c>
      <c r="T1997" s="11">
        <f t="shared" si="191"/>
        <v>42201.902037037042</v>
      </c>
      <c r="U19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1997" t="str">
        <f>_xlfn.CONCAT(Table1[[#This Row],[state]],Table1[[#This Row],[Goal Range]])</f>
        <v>failed4999</v>
      </c>
    </row>
    <row r="1998" spans="1:22" ht="57.6" hidden="1">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e">
        <f t="shared" si="187"/>
        <v>#DIV/0!</v>
      </c>
      <c r="Q1998" t="str">
        <f t="shared" si="188"/>
        <v>photography</v>
      </c>
      <c r="R1998" t="str">
        <f t="shared" si="189"/>
        <v>people</v>
      </c>
      <c r="S1998" s="11">
        <f t="shared" si="190"/>
        <v>41800.819571759261</v>
      </c>
      <c r="T1998" s="11">
        <f t="shared" si="191"/>
        <v>41830.819571759261</v>
      </c>
      <c r="U19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1998" t="str">
        <f>_xlfn.CONCAT(Table1[[#This Row],[state]],Table1[[#This Row],[Goal Range]])</f>
        <v>failed50000</v>
      </c>
    </row>
    <row r="1999" spans="1:22" ht="43.2" hidden="1">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e">
        <f t="shared" si="187"/>
        <v>#DIV/0!</v>
      </c>
      <c r="Q1999" t="str">
        <f t="shared" si="188"/>
        <v>photography</v>
      </c>
      <c r="R1999" t="str">
        <f t="shared" si="189"/>
        <v>people</v>
      </c>
      <c r="S1999" s="11">
        <f t="shared" si="190"/>
        <v>41847.930694444447</v>
      </c>
      <c r="T1999" s="11">
        <f t="shared" si="191"/>
        <v>41877.930694444447</v>
      </c>
      <c r="U19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1999" t="str">
        <f>_xlfn.CONCAT(Table1[[#This Row],[state]],Table1[[#This Row],[Goal Range]])</f>
        <v>failed9999</v>
      </c>
    </row>
    <row r="2000" spans="1:22" ht="43.2" hidden="1">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1">
        <f t="shared" si="190"/>
        <v>41807.118495370371</v>
      </c>
      <c r="T2000" s="11">
        <f t="shared" si="191"/>
        <v>41852.118495370371</v>
      </c>
      <c r="U20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00" t="str">
        <f>_xlfn.CONCAT(Table1[[#This Row],[state]],Table1[[#This Row],[Goal Range]])</f>
        <v>failed4999</v>
      </c>
    </row>
    <row r="2001" spans="1:22" ht="43.2" hidden="1">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1">
        <f t="shared" si="190"/>
        <v>41926.482731481483</v>
      </c>
      <c r="T2001" s="11">
        <f t="shared" si="191"/>
        <v>41956.524398148147</v>
      </c>
      <c r="U20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001" t="str">
        <f>_xlfn.CONCAT(Table1[[#This Row],[state]],Table1[[#This Row],[Goal Range]])</f>
        <v>failed34999</v>
      </c>
    </row>
    <row r="2002" spans="1:22" ht="43.2" hidden="1">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1">
        <f t="shared" si="190"/>
        <v>42345.951539351852</v>
      </c>
      <c r="T2002" s="11">
        <f t="shared" si="191"/>
        <v>42375.951539351852</v>
      </c>
      <c r="U20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002" t="str">
        <f>_xlfn.CONCAT(Table1[[#This Row],[state]],Table1[[#This Row],[Goal Range]])</f>
        <v>failed9999</v>
      </c>
    </row>
    <row r="2003" spans="1:22" ht="43.2" hidden="1">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1">
        <f t="shared" si="190"/>
        <v>42136.209675925929</v>
      </c>
      <c r="T2003" s="11">
        <f t="shared" si="191"/>
        <v>42167.833333333328</v>
      </c>
      <c r="U20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03" t="str">
        <f>_xlfn.CONCAT(Table1[[#This Row],[state]],Table1[[#This Row],[Goal Range]])</f>
        <v>successful50000</v>
      </c>
    </row>
    <row r="2004" spans="1:22" ht="43.2" hidden="1">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1">
        <f t="shared" si="190"/>
        <v>42728.71230324074</v>
      </c>
      <c r="T2004" s="11">
        <f t="shared" si="191"/>
        <v>42758.71230324074</v>
      </c>
      <c r="U20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004" t="str">
        <f>_xlfn.CONCAT(Table1[[#This Row],[state]],Table1[[#This Row],[Goal Range]])</f>
        <v>successful0</v>
      </c>
    </row>
    <row r="2005" spans="1:22" ht="57.6" hidden="1">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1">
        <f t="shared" si="190"/>
        <v>40347.125601851854</v>
      </c>
      <c r="T2005" s="11">
        <f t="shared" si="191"/>
        <v>40361.958333333336</v>
      </c>
      <c r="U20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005" t="str">
        <f>_xlfn.CONCAT(Table1[[#This Row],[state]],Table1[[#This Row],[Goal Range]])</f>
        <v>successful1000</v>
      </c>
    </row>
    <row r="2006" spans="1:22" ht="43.2" hidden="1">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1">
        <f t="shared" si="190"/>
        <v>41800.604895833334</v>
      </c>
      <c r="T2006" s="11">
        <f t="shared" si="191"/>
        <v>41830.604895833334</v>
      </c>
      <c r="U20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006" t="str">
        <f>_xlfn.CONCAT(Table1[[#This Row],[state]],Table1[[#This Row],[Goal Range]])</f>
        <v>successful0</v>
      </c>
    </row>
    <row r="2007" spans="1:22" ht="43.2" hidden="1">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1">
        <f t="shared" si="190"/>
        <v>41535.812708333331</v>
      </c>
      <c r="T2007" s="11">
        <f t="shared" si="191"/>
        <v>41563.165972222225</v>
      </c>
      <c r="U20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007" t="str">
        <f>_xlfn.CONCAT(Table1[[#This Row],[state]],Table1[[#This Row],[Goal Range]])</f>
        <v>successful34999</v>
      </c>
    </row>
    <row r="2008" spans="1:22" ht="57.6" hidden="1">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1">
        <f t="shared" si="190"/>
        <v>41941.500520833331</v>
      </c>
      <c r="T2008" s="11">
        <f t="shared" si="191"/>
        <v>41976.542187500003</v>
      </c>
      <c r="U20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008" t="str">
        <f>_xlfn.CONCAT(Table1[[#This Row],[state]],Table1[[#This Row],[Goal Range]])</f>
        <v>successful0</v>
      </c>
    </row>
    <row r="2009" spans="1:22" ht="57.6" hidden="1">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1">
        <f t="shared" si="190"/>
        <v>40347.837800925925</v>
      </c>
      <c r="T2009" s="11">
        <f t="shared" si="191"/>
        <v>40414.166666666664</v>
      </c>
      <c r="U20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009" t="str">
        <f>_xlfn.CONCAT(Table1[[#This Row],[state]],Table1[[#This Row],[Goal Range]])</f>
        <v>successful14999</v>
      </c>
    </row>
    <row r="2010" spans="1:22" ht="43.2" hidden="1">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1">
        <f t="shared" si="190"/>
        <v>40761.604421296295</v>
      </c>
      <c r="T2010" s="11">
        <f t="shared" si="191"/>
        <v>40805.604421296295</v>
      </c>
      <c r="U20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10" t="str">
        <f>_xlfn.CONCAT(Table1[[#This Row],[state]],Table1[[#This Row],[Goal Range]])</f>
        <v>successful4999</v>
      </c>
    </row>
    <row r="2011" spans="1:22" ht="43.2" hidden="1">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1">
        <f t="shared" si="190"/>
        <v>42661.323414351849</v>
      </c>
      <c r="T2011" s="11">
        <f t="shared" si="191"/>
        <v>42697.365081018521</v>
      </c>
      <c r="U20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011" t="str">
        <f>_xlfn.CONCAT(Table1[[#This Row],[state]],Table1[[#This Row],[Goal Range]])</f>
        <v>successful0</v>
      </c>
    </row>
    <row r="2012" spans="1:22" ht="28.8" hidden="1">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1">
        <f t="shared" si="190"/>
        <v>42570.996423611112</v>
      </c>
      <c r="T2012" s="11">
        <f t="shared" si="191"/>
        <v>42600.996423611112</v>
      </c>
      <c r="U20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012" t="str">
        <f>_xlfn.CONCAT(Table1[[#This Row],[state]],Table1[[#This Row],[Goal Range]])</f>
        <v>successful34999</v>
      </c>
    </row>
    <row r="2013" spans="1:22" ht="43.2" hidden="1">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1">
        <f t="shared" si="190"/>
        <v>42347.358483796299</v>
      </c>
      <c r="T2013" s="11">
        <f t="shared" si="191"/>
        <v>42380.958333333328</v>
      </c>
      <c r="U20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013" t="str">
        <f>_xlfn.CONCAT(Table1[[#This Row],[state]],Table1[[#This Row],[Goal Range]])</f>
        <v>successful0</v>
      </c>
    </row>
    <row r="2014" spans="1:22" ht="43.2" hidden="1">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1">
        <f t="shared" si="190"/>
        <v>42010.822233796294</v>
      </c>
      <c r="T2014" s="11">
        <f t="shared" si="191"/>
        <v>42040.822233796294</v>
      </c>
      <c r="U20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014" t="str">
        <f>_xlfn.CONCAT(Table1[[#This Row],[state]],Table1[[#This Row],[Goal Range]])</f>
        <v>successful9999</v>
      </c>
    </row>
    <row r="2015" spans="1:22" ht="43.2" hidden="1">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1">
        <f t="shared" si="190"/>
        <v>42499.960810185185</v>
      </c>
      <c r="T2015" s="11">
        <f t="shared" si="191"/>
        <v>42559.960810185185</v>
      </c>
      <c r="U20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15" t="str">
        <f>_xlfn.CONCAT(Table1[[#This Row],[state]],Table1[[#This Row],[Goal Range]])</f>
        <v>successful50000</v>
      </c>
    </row>
    <row r="2016" spans="1:22" ht="43.2" hidden="1">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1">
        <f t="shared" si="190"/>
        <v>41324.214571759258</v>
      </c>
      <c r="T2016" s="11">
        <f t="shared" si="191"/>
        <v>41358.172905092593</v>
      </c>
      <c r="U20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016" t="str">
        <f>_xlfn.CONCAT(Table1[[#This Row],[state]],Table1[[#This Row],[Goal Range]])</f>
        <v>successful34999</v>
      </c>
    </row>
    <row r="2017" spans="1:22" ht="43.2" hidden="1">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1">
        <f t="shared" si="190"/>
        <v>40765.876886574071</v>
      </c>
      <c r="T2017" s="11">
        <f t="shared" si="191"/>
        <v>40795.876886574071</v>
      </c>
      <c r="U20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017" t="str">
        <f>_xlfn.CONCAT(Table1[[#This Row],[state]],Table1[[#This Row],[Goal Range]])</f>
        <v>successful9999</v>
      </c>
    </row>
    <row r="2018" spans="1:22" ht="28.8" hidden="1">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1">
        <f t="shared" si="190"/>
        <v>41312.88077546296</v>
      </c>
      <c r="T2018" s="11">
        <f t="shared" si="191"/>
        <v>41342.88077546296</v>
      </c>
      <c r="U20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018" t="str">
        <f>_xlfn.CONCAT(Table1[[#This Row],[state]],Table1[[#This Row],[Goal Range]])</f>
        <v>successful14999</v>
      </c>
    </row>
    <row r="2019" spans="1:22" ht="43.2" hidden="1">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1">
        <f t="shared" si="190"/>
        <v>40961.057349537034</v>
      </c>
      <c r="T2019" s="11">
        <f t="shared" si="191"/>
        <v>40992.166666666664</v>
      </c>
      <c r="U20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019" t="str">
        <f>_xlfn.CONCAT(Table1[[#This Row],[state]],Table1[[#This Row],[Goal Range]])</f>
        <v>successful29999</v>
      </c>
    </row>
    <row r="2020" spans="1:22" ht="43.2" hidden="1">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1">
        <f t="shared" si="190"/>
        <v>42199.365844907406</v>
      </c>
      <c r="T2020" s="11">
        <f t="shared" si="191"/>
        <v>42229.365844907406</v>
      </c>
      <c r="U20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20" t="str">
        <f>_xlfn.CONCAT(Table1[[#This Row],[state]],Table1[[#This Row],[Goal Range]])</f>
        <v>successful50000</v>
      </c>
    </row>
    <row r="2021" spans="1:22" ht="57.6" hidden="1">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1">
        <f t="shared" si="190"/>
        <v>42605.70857638889</v>
      </c>
      <c r="T2021" s="11">
        <f t="shared" si="191"/>
        <v>42635.70857638889</v>
      </c>
      <c r="U20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2021" t="str">
        <f>_xlfn.CONCAT(Table1[[#This Row],[state]],Table1[[#This Row],[Goal Range]])</f>
        <v>successful44999</v>
      </c>
    </row>
    <row r="2022" spans="1:22" ht="43.2" hidden="1">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1">
        <f t="shared" si="190"/>
        <v>41737.097499999996</v>
      </c>
      <c r="T2022" s="11">
        <f t="shared" si="191"/>
        <v>41773.961111111108</v>
      </c>
      <c r="U20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22" t="str">
        <f>_xlfn.CONCAT(Table1[[#This Row],[state]],Table1[[#This Row],[Goal Range]])</f>
        <v>successful4999</v>
      </c>
    </row>
    <row r="2023" spans="1:22" ht="43.2" hidden="1">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1">
        <f t="shared" si="190"/>
        <v>41861.070567129631</v>
      </c>
      <c r="T2023" s="11">
        <f t="shared" si="191"/>
        <v>41906.070567129631</v>
      </c>
      <c r="U20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023" t="str">
        <f>_xlfn.CONCAT(Table1[[#This Row],[state]],Table1[[#This Row],[Goal Range]])</f>
        <v>successful9999</v>
      </c>
    </row>
    <row r="2024" spans="1:22" ht="43.2" hidden="1">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1">
        <f t="shared" si="190"/>
        <v>42502.569120370375</v>
      </c>
      <c r="T2024" s="11">
        <f t="shared" si="191"/>
        <v>42532.569120370375</v>
      </c>
      <c r="U20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24" t="str">
        <f>_xlfn.CONCAT(Table1[[#This Row],[state]],Table1[[#This Row],[Goal Range]])</f>
        <v>successful50000</v>
      </c>
    </row>
    <row r="2025" spans="1:22" ht="57.6" hidden="1">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1">
        <f t="shared" si="190"/>
        <v>42136.420752314814</v>
      </c>
      <c r="T2025" s="11">
        <f t="shared" si="191"/>
        <v>42166.420752314814</v>
      </c>
      <c r="U20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25" t="str">
        <f>_xlfn.CONCAT(Table1[[#This Row],[state]],Table1[[#This Row],[Goal Range]])</f>
        <v>successful50000</v>
      </c>
    </row>
    <row r="2026" spans="1:22" ht="43.2" hidden="1">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1">
        <f t="shared" si="190"/>
        <v>41099.966944444444</v>
      </c>
      <c r="T2026" s="11">
        <f t="shared" si="191"/>
        <v>41134.125</v>
      </c>
      <c r="U20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26" t="str">
        <f>_xlfn.CONCAT(Table1[[#This Row],[state]],Table1[[#This Row],[Goal Range]])</f>
        <v>successful4999</v>
      </c>
    </row>
    <row r="2027" spans="1:22" ht="43.2" hidden="1">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1">
        <f t="shared" si="190"/>
        <v>42136.184560185182</v>
      </c>
      <c r="T2027" s="11">
        <f t="shared" si="191"/>
        <v>42166.184560185182</v>
      </c>
      <c r="U20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27" t="str">
        <f>_xlfn.CONCAT(Table1[[#This Row],[state]],Table1[[#This Row],[Goal Range]])</f>
        <v>successful50000</v>
      </c>
    </row>
    <row r="2028" spans="1:22" ht="28.8" hidden="1">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1">
        <f t="shared" si="190"/>
        <v>41704.735937500001</v>
      </c>
      <c r="T2028" s="11">
        <f t="shared" si="191"/>
        <v>41750.165972222225</v>
      </c>
      <c r="U20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028" t="str">
        <f>_xlfn.CONCAT(Table1[[#This Row],[state]],Table1[[#This Row],[Goal Range]])</f>
        <v>successful29999</v>
      </c>
    </row>
    <row r="2029" spans="1:22" ht="43.2" hidden="1">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1">
        <f t="shared" si="190"/>
        <v>42048.813877314817</v>
      </c>
      <c r="T2029" s="11">
        <f t="shared" si="191"/>
        <v>42093.772210648152</v>
      </c>
      <c r="U20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29" t="str">
        <f>_xlfn.CONCAT(Table1[[#This Row],[state]],Table1[[#This Row],[Goal Range]])</f>
        <v>successful50000</v>
      </c>
    </row>
    <row r="2030" spans="1:22" ht="28.8" hidden="1">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1">
        <f t="shared" si="190"/>
        <v>40215.919050925928</v>
      </c>
      <c r="T2030" s="11">
        <f t="shared" si="191"/>
        <v>40252.913194444445</v>
      </c>
      <c r="U20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30" t="str">
        <f>_xlfn.CONCAT(Table1[[#This Row],[state]],Table1[[#This Row],[Goal Range]])</f>
        <v>successful4999</v>
      </c>
    </row>
    <row r="2031" spans="1:22" ht="43.2" hidden="1">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1">
        <f t="shared" si="190"/>
        <v>41848.021770833337</v>
      </c>
      <c r="T2031" s="11">
        <f t="shared" si="191"/>
        <v>41878.021770833337</v>
      </c>
      <c r="U20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31" t="str">
        <f>_xlfn.CONCAT(Table1[[#This Row],[state]],Table1[[#This Row],[Goal Range]])</f>
        <v>successful4999</v>
      </c>
    </row>
    <row r="2032" spans="1:22" ht="43.2" hidden="1">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1">
        <f t="shared" si="190"/>
        <v>41212.996481481481</v>
      </c>
      <c r="T2032" s="11">
        <f t="shared" si="191"/>
        <v>41242.996481481481</v>
      </c>
      <c r="U20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032" t="str">
        <f>_xlfn.CONCAT(Table1[[#This Row],[state]],Table1[[#This Row],[Goal Range]])</f>
        <v>successful34999</v>
      </c>
    </row>
    <row r="2033" spans="1:22" ht="43.2" hidden="1">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1">
        <f t="shared" si="190"/>
        <v>41975.329317129625</v>
      </c>
      <c r="T2033" s="11">
        <f t="shared" si="191"/>
        <v>42013.041666666672</v>
      </c>
      <c r="U20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033" t="str">
        <f>_xlfn.CONCAT(Table1[[#This Row],[state]],Table1[[#This Row],[Goal Range]])</f>
        <v>successful0</v>
      </c>
    </row>
    <row r="2034" spans="1:22" ht="43.2" hidden="1">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1">
        <f t="shared" si="190"/>
        <v>42689.565671296295</v>
      </c>
      <c r="T2034" s="11">
        <f t="shared" si="191"/>
        <v>42719.208333333328</v>
      </c>
      <c r="U20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034" t="str">
        <f>_xlfn.CONCAT(Table1[[#This Row],[state]],Table1[[#This Row],[Goal Range]])</f>
        <v>successful29999</v>
      </c>
    </row>
    <row r="2035" spans="1:22" ht="43.2" hidden="1">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1">
        <f t="shared" si="190"/>
        <v>41725.082384259258</v>
      </c>
      <c r="T2035" s="11">
        <f t="shared" si="191"/>
        <v>41755.082384259258</v>
      </c>
      <c r="U20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035" t="str">
        <f>_xlfn.CONCAT(Table1[[#This Row],[state]],Table1[[#This Row],[Goal Range]])</f>
        <v>successful29999</v>
      </c>
    </row>
    <row r="2036" spans="1:22" ht="57.6" hidden="1">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1">
        <f t="shared" si="190"/>
        <v>42076.130011574074</v>
      </c>
      <c r="T2036" s="11">
        <f t="shared" si="191"/>
        <v>42131.290277777778</v>
      </c>
      <c r="U20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36" t="str">
        <f>_xlfn.CONCAT(Table1[[#This Row],[state]],Table1[[#This Row],[Goal Range]])</f>
        <v>successful50000</v>
      </c>
    </row>
    <row r="2037" spans="1:22" ht="43.2" hidden="1">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1">
        <f t="shared" si="190"/>
        <v>42311.625081018516</v>
      </c>
      <c r="T2037" s="11">
        <f t="shared" si="191"/>
        <v>42357.041666666672</v>
      </c>
      <c r="U20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37" t="str">
        <f>_xlfn.CONCAT(Table1[[#This Row],[state]],Table1[[#This Row],[Goal Range]])</f>
        <v>successful50000</v>
      </c>
    </row>
    <row r="2038" spans="1:22" ht="43.2" hidden="1">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1">
        <f t="shared" si="190"/>
        <v>41738.864803240744</v>
      </c>
      <c r="T2038" s="11">
        <f t="shared" si="191"/>
        <v>41768.864803240744</v>
      </c>
      <c r="U20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038" t="str">
        <f>_xlfn.CONCAT(Table1[[#This Row],[state]],Table1[[#This Row],[Goal Range]])</f>
        <v>successful34999</v>
      </c>
    </row>
    <row r="2039" spans="1:22" ht="43.2" hidden="1">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1">
        <f t="shared" si="190"/>
        <v>41578.210104166668</v>
      </c>
      <c r="T2039" s="11">
        <f t="shared" si="191"/>
        <v>41638.251770833333</v>
      </c>
      <c r="U20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039" t="str">
        <f>_xlfn.CONCAT(Table1[[#This Row],[state]],Table1[[#This Row],[Goal Range]])</f>
        <v>successful14999</v>
      </c>
    </row>
    <row r="2040" spans="1:22" ht="43.2" hidden="1">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1">
        <f t="shared" si="190"/>
        <v>41424.27107638889</v>
      </c>
      <c r="T2040" s="11">
        <f t="shared" si="191"/>
        <v>41456.75</v>
      </c>
      <c r="U20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040" t="str">
        <f>_xlfn.CONCAT(Table1[[#This Row],[state]],Table1[[#This Row],[Goal Range]])</f>
        <v>successful9999</v>
      </c>
    </row>
    <row r="2041" spans="1:22" ht="28.8" hidden="1">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1">
        <f t="shared" si="190"/>
        <v>42675.438946759255</v>
      </c>
      <c r="T2041" s="11">
        <f t="shared" si="191"/>
        <v>42705.207638888889</v>
      </c>
      <c r="U20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41" t="str">
        <f>_xlfn.CONCAT(Table1[[#This Row],[state]],Table1[[#This Row],[Goal Range]])</f>
        <v>successful50000</v>
      </c>
    </row>
    <row r="2042" spans="1:22" ht="28.8" hidden="1">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1">
        <f t="shared" si="190"/>
        <v>41578.927118055559</v>
      </c>
      <c r="T2042" s="11">
        <f t="shared" si="191"/>
        <v>41593.968784722223</v>
      </c>
      <c r="U20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42" t="str">
        <f>_xlfn.CONCAT(Table1[[#This Row],[state]],Table1[[#This Row],[Goal Range]])</f>
        <v>successful4999</v>
      </c>
    </row>
    <row r="2043" spans="1:22" ht="43.2" hidden="1">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1">
        <f t="shared" si="190"/>
        <v>42654.525775462964</v>
      </c>
      <c r="T2043" s="11">
        <f t="shared" si="191"/>
        <v>42684.567442129628</v>
      </c>
      <c r="U20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043" t="str">
        <f>_xlfn.CONCAT(Table1[[#This Row],[state]],Table1[[#This Row],[Goal Range]])</f>
        <v>successful9999</v>
      </c>
    </row>
    <row r="2044" spans="1:22" ht="43.2" hidden="1">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1">
        <f t="shared" si="190"/>
        <v>42331.708032407405</v>
      </c>
      <c r="T2044" s="11">
        <f t="shared" si="191"/>
        <v>42391.708032407405</v>
      </c>
      <c r="U20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044" t="str">
        <f>_xlfn.CONCAT(Table1[[#This Row],[state]],Table1[[#This Row],[Goal Range]])</f>
        <v>successful14999</v>
      </c>
    </row>
    <row r="2045" spans="1:22" ht="43.2" hidden="1">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1">
        <f t="shared" si="190"/>
        <v>42661.176817129628</v>
      </c>
      <c r="T2045" s="11">
        <f t="shared" si="191"/>
        <v>42715.207638888889</v>
      </c>
      <c r="U20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45" t="str">
        <f>_xlfn.CONCAT(Table1[[#This Row],[state]],Table1[[#This Row],[Goal Range]])</f>
        <v>successful4999</v>
      </c>
    </row>
    <row r="2046" spans="1:22" ht="43.2" hidden="1">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1">
        <f t="shared" si="190"/>
        <v>42138.684189814812</v>
      </c>
      <c r="T2046" s="11">
        <f t="shared" si="191"/>
        <v>42168.684189814812</v>
      </c>
      <c r="U20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046" t="str">
        <f>_xlfn.CONCAT(Table1[[#This Row],[state]],Table1[[#This Row],[Goal Range]])</f>
        <v>successful19999</v>
      </c>
    </row>
    <row r="2047" spans="1:22" ht="43.2" hidden="1">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1">
        <f t="shared" si="190"/>
        <v>41069.088506944441</v>
      </c>
      <c r="T2047" s="11">
        <f t="shared" si="191"/>
        <v>41099.088506944441</v>
      </c>
      <c r="U20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47" t="str">
        <f>_xlfn.CONCAT(Table1[[#This Row],[state]],Table1[[#This Row],[Goal Range]])</f>
        <v>successful4999</v>
      </c>
    </row>
    <row r="2048" spans="1:22" ht="43.2" hidden="1">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1">
        <f t="shared" si="190"/>
        <v>41387.171805555554</v>
      </c>
      <c r="T2048" s="11">
        <f t="shared" si="191"/>
        <v>41417.171805555554</v>
      </c>
      <c r="U20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048" t="str">
        <f>_xlfn.CONCAT(Table1[[#This Row],[state]],Table1[[#This Row],[Goal Range]])</f>
        <v>successful14999</v>
      </c>
    </row>
    <row r="2049" spans="1:22" ht="43.2" hidden="1">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1">
        <f t="shared" si="190"/>
        <v>42081.903587962966</v>
      </c>
      <c r="T2049" s="11">
        <f t="shared" si="191"/>
        <v>42111</v>
      </c>
      <c r="U20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49" t="str">
        <f>_xlfn.CONCAT(Table1[[#This Row],[state]],Table1[[#This Row],[Goal Range]])</f>
        <v>successful50000</v>
      </c>
    </row>
    <row r="2050" spans="1:22" ht="43.2" hidden="1">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192">E2050/D2050</f>
        <v>1.4833229411764706</v>
      </c>
      <c r="P2050" s="6">
        <f t="shared" si="187"/>
        <v>91.82989803350327</v>
      </c>
      <c r="Q2050" t="str">
        <f t="shared" si="188"/>
        <v>technology</v>
      </c>
      <c r="R2050" t="str">
        <f t="shared" si="189"/>
        <v>hardware</v>
      </c>
      <c r="S2050" s="11">
        <f t="shared" si="190"/>
        <v>41387.651516203703</v>
      </c>
      <c r="T2050" s="11">
        <f t="shared" si="191"/>
        <v>41417.651516203703</v>
      </c>
      <c r="U20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50" t="str">
        <f>_xlfn.CONCAT(Table1[[#This Row],[state]],Table1[[#This Row],[Goal Range]])</f>
        <v>successful50000</v>
      </c>
    </row>
    <row r="2051" spans="1:22" hidden="1">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92"/>
        <v>1.2019070000000001</v>
      </c>
      <c r="P2051" s="6">
        <f t="shared" ref="P2051:P2114" si="193">E2051/L2051</f>
        <v>80.991037735849048</v>
      </c>
      <c r="Q2051" t="str">
        <f t="shared" ref="Q2051:Q2114" si="194">LEFT(N2051,FIND("/",N2051)-1)</f>
        <v>technology</v>
      </c>
      <c r="R2051" t="str">
        <f t="shared" ref="R2051:R2114" si="195">RIGHT(N2051,LEN(N2051)-FIND("/",N2051))</f>
        <v>hardware</v>
      </c>
      <c r="S2051" s="11">
        <f t="shared" ref="S2051:S2114" si="196">(((J2051/60)/60)/24)+DATE(1970,1,1)</f>
        <v>41575.527349537035</v>
      </c>
      <c r="T2051" s="11">
        <f t="shared" ref="T2051:T2114" si="197">(((I2051/60)/60)/24)+DATE(1970,1,1)</f>
        <v>41610.957638888889</v>
      </c>
      <c r="U20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051" t="str">
        <f>_xlfn.CONCAT(Table1[[#This Row],[state]],Table1[[#This Row],[Goal Range]])</f>
        <v>successful0</v>
      </c>
    </row>
    <row r="2052" spans="1:22" ht="43.2" hidden="1">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1">
        <f t="shared" si="196"/>
        <v>42115.071504629625</v>
      </c>
      <c r="T2052" s="11">
        <f t="shared" si="197"/>
        <v>42155.071504629625</v>
      </c>
      <c r="U20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052" t="str">
        <f>_xlfn.CONCAT(Table1[[#This Row],[state]],Table1[[#This Row],[Goal Range]])</f>
        <v>successful14999</v>
      </c>
    </row>
    <row r="2053" spans="1:22" ht="43.2" hidden="1">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1">
        <f t="shared" si="196"/>
        <v>41604.022418981483</v>
      </c>
      <c r="T2053" s="11">
        <f t="shared" si="197"/>
        <v>41634.022418981483</v>
      </c>
      <c r="U20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053" t="str">
        <f>_xlfn.CONCAT(Table1[[#This Row],[state]],Table1[[#This Row],[Goal Range]])</f>
        <v>successful9999</v>
      </c>
    </row>
    <row r="2054" spans="1:22" ht="43.2" hidden="1">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1">
        <f t="shared" si="196"/>
        <v>42375.08394675926</v>
      </c>
      <c r="T2054" s="11">
        <f t="shared" si="197"/>
        <v>42420.08394675926</v>
      </c>
      <c r="U20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054" t="str">
        <f>_xlfn.CONCAT(Table1[[#This Row],[state]],Table1[[#This Row],[Goal Range]])</f>
        <v>successful0</v>
      </c>
    </row>
    <row r="2055" spans="1:22" ht="43.2" hidden="1">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1">
        <f t="shared" si="196"/>
        <v>42303.617488425924</v>
      </c>
      <c r="T2055" s="11">
        <f t="shared" si="197"/>
        <v>42333.659155092595</v>
      </c>
      <c r="U20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055" t="str">
        <f>_xlfn.CONCAT(Table1[[#This Row],[state]],Table1[[#This Row],[Goal Range]])</f>
        <v>successful9999</v>
      </c>
    </row>
    <row r="2056" spans="1:22" ht="43.2" hidden="1">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1">
        <f t="shared" si="196"/>
        <v>41731.520949074074</v>
      </c>
      <c r="T2056" s="11">
        <f t="shared" si="197"/>
        <v>41761.520949074074</v>
      </c>
      <c r="U20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056" t="str">
        <f>_xlfn.CONCAT(Table1[[#This Row],[state]],Table1[[#This Row],[Goal Range]])</f>
        <v>successful39999</v>
      </c>
    </row>
    <row r="2057" spans="1:22" ht="43.2" hidden="1">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1">
        <f t="shared" si="196"/>
        <v>41946.674108796295</v>
      </c>
      <c r="T2057" s="11">
        <f t="shared" si="197"/>
        <v>41976.166666666672</v>
      </c>
      <c r="U20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057" t="str">
        <f>_xlfn.CONCAT(Table1[[#This Row],[state]],Table1[[#This Row],[Goal Range]])</f>
        <v>successful9999</v>
      </c>
    </row>
    <row r="2058" spans="1:22" ht="43.2" hidden="1">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1">
        <f t="shared" si="196"/>
        <v>41351.76090277778</v>
      </c>
      <c r="T2058" s="11">
        <f t="shared" si="197"/>
        <v>41381.76090277778</v>
      </c>
      <c r="U20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058" t="str">
        <f>_xlfn.CONCAT(Table1[[#This Row],[state]],Table1[[#This Row],[Goal Range]])</f>
        <v>successful0</v>
      </c>
    </row>
    <row r="2059" spans="1:22" ht="57.6" hidden="1">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1">
        <f t="shared" si="196"/>
        <v>42396.494583333333</v>
      </c>
      <c r="T2059" s="11">
        <f t="shared" si="197"/>
        <v>42426.494583333333</v>
      </c>
      <c r="U20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059" t="str">
        <f>_xlfn.CONCAT(Table1[[#This Row],[state]],Table1[[#This Row],[Goal Range]])</f>
        <v>successful19999</v>
      </c>
    </row>
    <row r="2060" spans="1:22" ht="28.8" hidden="1">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1">
        <f t="shared" si="196"/>
        <v>42026.370717592596</v>
      </c>
      <c r="T2060" s="11">
        <f t="shared" si="197"/>
        <v>42065.833333333328</v>
      </c>
      <c r="U20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60" t="str">
        <f>_xlfn.CONCAT(Table1[[#This Row],[state]],Table1[[#This Row],[Goal Range]])</f>
        <v>successful4999</v>
      </c>
    </row>
    <row r="2061" spans="1:22" ht="43.2" hidden="1">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1">
        <f t="shared" si="196"/>
        <v>42361.602476851855</v>
      </c>
      <c r="T2061" s="11">
        <f t="shared" si="197"/>
        <v>42400.915972222225</v>
      </c>
      <c r="U20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061" t="str">
        <f>_xlfn.CONCAT(Table1[[#This Row],[state]],Table1[[#This Row],[Goal Range]])</f>
        <v>successful34999</v>
      </c>
    </row>
    <row r="2062" spans="1:22" ht="43.2" hidden="1">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1">
        <f t="shared" si="196"/>
        <v>41783.642939814818</v>
      </c>
      <c r="T2062" s="11">
        <f t="shared" si="197"/>
        <v>41843.642939814818</v>
      </c>
      <c r="U20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062" t="str">
        <f>_xlfn.CONCAT(Table1[[#This Row],[state]],Table1[[#This Row],[Goal Range]])</f>
        <v>successful29999</v>
      </c>
    </row>
    <row r="2063" spans="1:22" ht="43.2" hidden="1">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1">
        <f t="shared" si="196"/>
        <v>42705.764513888891</v>
      </c>
      <c r="T2063" s="11">
        <f t="shared" si="197"/>
        <v>42735.764513888891</v>
      </c>
      <c r="U20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063" t="str">
        <f>_xlfn.CONCAT(Table1[[#This Row],[state]],Table1[[#This Row],[Goal Range]])</f>
        <v>successful9999</v>
      </c>
    </row>
    <row r="2064" spans="1:22" ht="57.6" hidden="1">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1">
        <f t="shared" si="196"/>
        <v>42423.3830787037</v>
      </c>
      <c r="T2064" s="11">
        <f t="shared" si="197"/>
        <v>42453.341412037036</v>
      </c>
      <c r="U20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64" t="str">
        <f>_xlfn.CONCAT(Table1[[#This Row],[state]],Table1[[#This Row],[Goal Range]])</f>
        <v>successful50000</v>
      </c>
    </row>
    <row r="2065" spans="1:22" ht="28.8" hidden="1">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1">
        <f t="shared" si="196"/>
        <v>42472.73265046296</v>
      </c>
      <c r="T2065" s="11">
        <f t="shared" si="197"/>
        <v>42505.73265046296</v>
      </c>
      <c r="U20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65" t="str">
        <f>_xlfn.CONCAT(Table1[[#This Row],[state]],Table1[[#This Row],[Goal Range]])</f>
        <v>successful4999</v>
      </c>
    </row>
    <row r="2066" spans="1:22" ht="43.2" hidden="1">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1">
        <f t="shared" si="196"/>
        <v>41389.364849537036</v>
      </c>
      <c r="T2066" s="11">
        <f t="shared" si="197"/>
        <v>41425.5</v>
      </c>
      <c r="U20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66" t="str">
        <f>_xlfn.CONCAT(Table1[[#This Row],[state]],Table1[[#This Row],[Goal Range]])</f>
        <v>successful50000</v>
      </c>
    </row>
    <row r="2067" spans="1:22" ht="43.2" hidden="1">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1">
        <f t="shared" si="196"/>
        <v>41603.333668981482</v>
      </c>
      <c r="T2067" s="11">
        <f t="shared" si="197"/>
        <v>41633.333668981482</v>
      </c>
      <c r="U20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2067" t="str">
        <f>_xlfn.CONCAT(Table1[[#This Row],[state]],Table1[[#This Row],[Goal Range]])</f>
        <v>successful44999</v>
      </c>
    </row>
    <row r="2068" spans="1:22" ht="43.2" hidden="1">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1">
        <f t="shared" si="196"/>
        <v>41844.771793981483</v>
      </c>
      <c r="T2068" s="11">
        <f t="shared" si="197"/>
        <v>41874.771793981483</v>
      </c>
      <c r="U20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68" t="str">
        <f>_xlfn.CONCAT(Table1[[#This Row],[state]],Table1[[#This Row],[Goal Range]])</f>
        <v>successful4999</v>
      </c>
    </row>
    <row r="2069" spans="1:22" ht="43.2" hidden="1">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1">
        <f t="shared" si="196"/>
        <v>42115.853888888887</v>
      </c>
      <c r="T2069" s="11">
        <f t="shared" si="197"/>
        <v>42148.853888888887</v>
      </c>
      <c r="U20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069" t="str">
        <f>_xlfn.CONCAT(Table1[[#This Row],[state]],Table1[[#This Row],[Goal Range]])</f>
        <v>successful1000</v>
      </c>
    </row>
    <row r="2070" spans="1:22" ht="43.2" hidden="1">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1">
        <f t="shared" si="196"/>
        <v>42633.841608796298</v>
      </c>
      <c r="T2070" s="11">
        <f t="shared" si="197"/>
        <v>42663.841608796298</v>
      </c>
      <c r="U20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070" t="str">
        <f>_xlfn.CONCAT(Table1[[#This Row],[state]],Table1[[#This Row],[Goal Range]])</f>
        <v>successful29999</v>
      </c>
    </row>
    <row r="2071" spans="1:22" ht="57.6" hidden="1">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1">
        <f t="shared" si="196"/>
        <v>42340.972118055557</v>
      </c>
      <c r="T2071" s="11">
        <f t="shared" si="197"/>
        <v>42371.972118055557</v>
      </c>
      <c r="U20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071" t="str">
        <f>_xlfn.CONCAT(Table1[[#This Row],[state]],Table1[[#This Row],[Goal Range]])</f>
        <v>successful0</v>
      </c>
    </row>
    <row r="2072" spans="1:22" ht="43.2" hidden="1">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1">
        <f t="shared" si="196"/>
        <v>42519.6565162037</v>
      </c>
      <c r="T2072" s="11">
        <f t="shared" si="197"/>
        <v>42549.6565162037</v>
      </c>
      <c r="U20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72" t="str">
        <f>_xlfn.CONCAT(Table1[[#This Row],[state]],Table1[[#This Row],[Goal Range]])</f>
        <v>successful50000</v>
      </c>
    </row>
    <row r="2073" spans="1:22" ht="43.2" hidden="1">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1">
        <f t="shared" si="196"/>
        <v>42600.278749999998</v>
      </c>
      <c r="T2073" s="11">
        <f t="shared" si="197"/>
        <v>42645.278749999998</v>
      </c>
      <c r="U20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073" t="str">
        <f>_xlfn.CONCAT(Table1[[#This Row],[state]],Table1[[#This Row],[Goal Range]])</f>
        <v>successful24999</v>
      </c>
    </row>
    <row r="2074" spans="1:22" ht="57.6" hidden="1">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1">
        <f t="shared" si="196"/>
        <v>42467.581388888888</v>
      </c>
      <c r="T2074" s="11">
        <f t="shared" si="197"/>
        <v>42497.581388888888</v>
      </c>
      <c r="U20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74" t="str">
        <f>_xlfn.CONCAT(Table1[[#This Row],[state]],Table1[[#This Row],[Goal Range]])</f>
        <v>successful50000</v>
      </c>
    </row>
    <row r="2075" spans="1:22" ht="43.2" hidden="1">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1">
        <f t="shared" si="196"/>
        <v>42087.668032407411</v>
      </c>
      <c r="T2075" s="11">
        <f t="shared" si="197"/>
        <v>42132.668032407411</v>
      </c>
      <c r="U20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75" t="str">
        <f>_xlfn.CONCAT(Table1[[#This Row],[state]],Table1[[#This Row],[Goal Range]])</f>
        <v>successful50000</v>
      </c>
    </row>
    <row r="2076" spans="1:22" ht="28.8" hidden="1">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1">
        <f t="shared" si="196"/>
        <v>42466.826180555552</v>
      </c>
      <c r="T2076" s="11">
        <f t="shared" si="197"/>
        <v>42496.826180555552</v>
      </c>
      <c r="U20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076" t="str">
        <f>_xlfn.CONCAT(Table1[[#This Row],[state]],Table1[[#This Row],[Goal Range]])</f>
        <v>successful1000</v>
      </c>
    </row>
    <row r="2077" spans="1:22" ht="43.2" hidden="1">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1">
        <f t="shared" si="196"/>
        <v>41450.681574074071</v>
      </c>
      <c r="T2077" s="11">
        <f t="shared" si="197"/>
        <v>41480.681574074071</v>
      </c>
      <c r="U20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077" t="str">
        <f>_xlfn.CONCAT(Table1[[#This Row],[state]],Table1[[#This Row],[Goal Range]])</f>
        <v>successful9999</v>
      </c>
    </row>
    <row r="2078" spans="1:22" ht="28.8" hidden="1">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1">
        <f t="shared" si="196"/>
        <v>41803.880659722221</v>
      </c>
      <c r="T2078" s="11">
        <f t="shared" si="197"/>
        <v>41843.880659722221</v>
      </c>
      <c r="U20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078" t="str">
        <f>_xlfn.CONCAT(Table1[[#This Row],[state]],Table1[[#This Row],[Goal Range]])</f>
        <v>successful50000</v>
      </c>
    </row>
    <row r="2079" spans="1:22" ht="43.2" hidden="1">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1">
        <f t="shared" si="196"/>
        <v>42103.042546296296</v>
      </c>
      <c r="T2079" s="11">
        <f t="shared" si="197"/>
        <v>42160.875</v>
      </c>
      <c r="U20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079" t="str">
        <f>_xlfn.CONCAT(Table1[[#This Row],[state]],Table1[[#This Row],[Goal Range]])</f>
        <v>successful0</v>
      </c>
    </row>
    <row r="2080" spans="1:22" ht="43.2" hidden="1">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1">
        <f t="shared" si="196"/>
        <v>42692.771493055552</v>
      </c>
      <c r="T2080" s="11">
        <f t="shared" si="197"/>
        <v>42722.771493055552</v>
      </c>
      <c r="U20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080" t="str">
        <f>_xlfn.CONCAT(Table1[[#This Row],[state]],Table1[[#This Row],[Goal Range]])</f>
        <v>successful24999</v>
      </c>
    </row>
    <row r="2081" spans="1:22" ht="57.6" hidden="1">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1">
        <f t="shared" si="196"/>
        <v>42150.71056712963</v>
      </c>
      <c r="T2081" s="11">
        <f t="shared" si="197"/>
        <v>42180.791666666672</v>
      </c>
      <c r="U20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081" t="str">
        <f>_xlfn.CONCAT(Table1[[#This Row],[state]],Table1[[#This Row],[Goal Range]])</f>
        <v>successful14999</v>
      </c>
    </row>
    <row r="2082" spans="1:22" ht="43.2" hidden="1">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1">
        <f t="shared" si="196"/>
        <v>42289.957175925927</v>
      </c>
      <c r="T2082" s="11">
        <f t="shared" si="197"/>
        <v>42319.998842592591</v>
      </c>
      <c r="U20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82" t="str">
        <f>_xlfn.CONCAT(Table1[[#This Row],[state]],Table1[[#This Row],[Goal Range]])</f>
        <v>successful4999</v>
      </c>
    </row>
    <row r="2083" spans="1:22" ht="43.2" hidden="1">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1">
        <f t="shared" si="196"/>
        <v>41004.156886574077</v>
      </c>
      <c r="T2083" s="11">
        <f t="shared" si="197"/>
        <v>41045.207638888889</v>
      </c>
      <c r="U20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83" t="str">
        <f>_xlfn.CONCAT(Table1[[#This Row],[state]],Table1[[#This Row],[Goal Range]])</f>
        <v>successful4999</v>
      </c>
    </row>
    <row r="2084" spans="1:22" ht="43.2" hidden="1">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1">
        <f t="shared" si="196"/>
        <v>40811.120324074072</v>
      </c>
      <c r="T2084" s="11">
        <f t="shared" si="197"/>
        <v>40871.161990740737</v>
      </c>
      <c r="U20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84" t="str">
        <f>_xlfn.CONCAT(Table1[[#This Row],[state]],Table1[[#This Row],[Goal Range]])</f>
        <v>successful4999</v>
      </c>
    </row>
    <row r="2085" spans="1:22" ht="43.2" hidden="1">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1">
        <f t="shared" si="196"/>
        <v>41034.72216435185</v>
      </c>
      <c r="T2085" s="11">
        <f t="shared" si="197"/>
        <v>41064.72216435185</v>
      </c>
      <c r="U20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085" t="str">
        <f>_xlfn.CONCAT(Table1[[#This Row],[state]],Table1[[#This Row],[Goal Range]])</f>
        <v>successful1000</v>
      </c>
    </row>
    <row r="2086" spans="1:22" ht="43.2" hidden="1">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1">
        <f t="shared" si="196"/>
        <v>41731.833124999997</v>
      </c>
      <c r="T2086" s="11">
        <f t="shared" si="197"/>
        <v>41763.290972222225</v>
      </c>
      <c r="U20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86" t="str">
        <f>_xlfn.CONCAT(Table1[[#This Row],[state]],Table1[[#This Row],[Goal Range]])</f>
        <v>successful4999</v>
      </c>
    </row>
    <row r="2087" spans="1:22" ht="57.6" hidden="1">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1">
        <f t="shared" si="196"/>
        <v>41075.835497685184</v>
      </c>
      <c r="T2087" s="11">
        <f t="shared" si="197"/>
        <v>41105.835497685184</v>
      </c>
      <c r="U20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087" t="str">
        <f>_xlfn.CONCAT(Table1[[#This Row],[state]],Table1[[#This Row],[Goal Range]])</f>
        <v>successful9999</v>
      </c>
    </row>
    <row r="2088" spans="1:22" ht="43.2" hidden="1">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1">
        <f t="shared" si="196"/>
        <v>40860.67050925926</v>
      </c>
      <c r="T2088" s="11">
        <f t="shared" si="197"/>
        <v>40891.207638888889</v>
      </c>
      <c r="U20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88" t="str">
        <f>_xlfn.CONCAT(Table1[[#This Row],[state]],Table1[[#This Row],[Goal Range]])</f>
        <v>successful4999</v>
      </c>
    </row>
    <row r="2089" spans="1:22" ht="57.6" hidden="1">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1">
        <f t="shared" si="196"/>
        <v>40764.204375000001</v>
      </c>
      <c r="T2089" s="11">
        <f t="shared" si="197"/>
        <v>40794.204375000001</v>
      </c>
      <c r="U20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89" t="str">
        <f>_xlfn.CONCAT(Table1[[#This Row],[state]],Table1[[#This Row],[Goal Range]])</f>
        <v>successful4999</v>
      </c>
    </row>
    <row r="2090" spans="1:22" ht="43.2" hidden="1">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1">
        <f t="shared" si="196"/>
        <v>40395.714722222219</v>
      </c>
      <c r="T2090" s="11">
        <f t="shared" si="197"/>
        <v>40432.165972222225</v>
      </c>
      <c r="U20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90" t="str">
        <f>_xlfn.CONCAT(Table1[[#This Row],[state]],Table1[[#This Row],[Goal Range]])</f>
        <v>successful4999</v>
      </c>
    </row>
    <row r="2091" spans="1:22" ht="28.8" hidden="1">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1">
        <f t="shared" si="196"/>
        <v>41453.076319444444</v>
      </c>
      <c r="T2091" s="11">
        <f t="shared" si="197"/>
        <v>41488.076319444444</v>
      </c>
      <c r="U20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91" t="str">
        <f>_xlfn.CONCAT(Table1[[#This Row],[state]],Table1[[#This Row],[Goal Range]])</f>
        <v>successful4999</v>
      </c>
    </row>
    <row r="2092" spans="1:22" ht="43.2" hidden="1">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1">
        <f t="shared" si="196"/>
        <v>41299.381423611114</v>
      </c>
      <c r="T2092" s="11">
        <f t="shared" si="197"/>
        <v>41329.381423611114</v>
      </c>
      <c r="U20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092" t="str">
        <f>_xlfn.CONCAT(Table1[[#This Row],[state]],Table1[[#This Row],[Goal Range]])</f>
        <v>successful9999</v>
      </c>
    </row>
    <row r="2093" spans="1:22" ht="57.6" hidden="1">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1">
        <f t="shared" si="196"/>
        <v>40555.322662037033</v>
      </c>
      <c r="T2093" s="11">
        <f t="shared" si="197"/>
        <v>40603.833333333336</v>
      </c>
      <c r="U20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093" t="str">
        <f>_xlfn.CONCAT(Table1[[#This Row],[state]],Table1[[#This Row],[Goal Range]])</f>
        <v>successful19999</v>
      </c>
    </row>
    <row r="2094" spans="1:22" ht="43.2" hidden="1">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1">
        <f t="shared" si="196"/>
        <v>40763.707546296297</v>
      </c>
      <c r="T2094" s="11">
        <f t="shared" si="197"/>
        <v>40823.707546296297</v>
      </c>
      <c r="U20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094" t="str">
        <f>_xlfn.CONCAT(Table1[[#This Row],[state]],Table1[[#This Row],[Goal Range]])</f>
        <v>successful9999</v>
      </c>
    </row>
    <row r="2095" spans="1:22" ht="43.2" hidden="1">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1">
        <f t="shared" si="196"/>
        <v>41205.854537037041</v>
      </c>
      <c r="T2095" s="11">
        <f t="shared" si="197"/>
        <v>41265.896203703705</v>
      </c>
      <c r="U20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95" t="str">
        <f>_xlfn.CONCAT(Table1[[#This Row],[state]],Table1[[#This Row],[Goal Range]])</f>
        <v>successful4999</v>
      </c>
    </row>
    <row r="2096" spans="1:22" ht="57.6" hidden="1">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1">
        <f t="shared" si="196"/>
        <v>40939.02002314815</v>
      </c>
      <c r="T2096" s="11">
        <f t="shared" si="197"/>
        <v>40973.125</v>
      </c>
      <c r="U20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96" t="str">
        <f>_xlfn.CONCAT(Table1[[#This Row],[state]],Table1[[#This Row],[Goal Range]])</f>
        <v>successful4999</v>
      </c>
    </row>
    <row r="2097" spans="1:22" ht="43.2" hidden="1">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1">
        <f t="shared" si="196"/>
        <v>40758.733483796292</v>
      </c>
      <c r="T2097" s="11">
        <f t="shared" si="197"/>
        <v>40818.733483796292</v>
      </c>
      <c r="U20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97" t="str">
        <f>_xlfn.CONCAT(Table1[[#This Row],[state]],Table1[[#This Row],[Goal Range]])</f>
        <v>successful4999</v>
      </c>
    </row>
    <row r="2098" spans="1:22" ht="43.2" hidden="1">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1">
        <f t="shared" si="196"/>
        <v>41192.758506944447</v>
      </c>
      <c r="T2098" s="11">
        <f t="shared" si="197"/>
        <v>41208.165972222225</v>
      </c>
      <c r="U20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098" t="str">
        <f>_xlfn.CONCAT(Table1[[#This Row],[state]],Table1[[#This Row],[Goal Range]])</f>
        <v>successful1000</v>
      </c>
    </row>
    <row r="2099" spans="1:22" ht="43.2" hidden="1">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1">
        <f t="shared" si="196"/>
        <v>40818.58489583333</v>
      </c>
      <c r="T2099" s="11">
        <f t="shared" si="197"/>
        <v>40878.626562500001</v>
      </c>
      <c r="U20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099" t="str">
        <f>_xlfn.CONCAT(Table1[[#This Row],[state]],Table1[[#This Row],[Goal Range]])</f>
        <v>successful4999</v>
      </c>
    </row>
    <row r="2100" spans="1:22" ht="43.2" hidden="1">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1">
        <f t="shared" si="196"/>
        <v>40946.11383101852</v>
      </c>
      <c r="T2100" s="11">
        <f t="shared" si="197"/>
        <v>40976.11383101852</v>
      </c>
      <c r="U21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100" t="str">
        <f>_xlfn.CONCAT(Table1[[#This Row],[state]],Table1[[#This Row],[Goal Range]])</f>
        <v>successful9999</v>
      </c>
    </row>
    <row r="2101" spans="1:22" hidden="1">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1">
        <f t="shared" si="196"/>
        <v>42173.746342592596</v>
      </c>
      <c r="T2101" s="11">
        <f t="shared" si="197"/>
        <v>42187.152777777781</v>
      </c>
      <c r="U21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01" t="str">
        <f>_xlfn.CONCAT(Table1[[#This Row],[state]],Table1[[#This Row],[Goal Range]])</f>
        <v>successful4999</v>
      </c>
    </row>
    <row r="2102" spans="1:22" ht="43.2" hidden="1">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1">
        <f t="shared" si="196"/>
        <v>41074.834965277776</v>
      </c>
      <c r="T2102" s="11">
        <f t="shared" si="197"/>
        <v>41090.165972222225</v>
      </c>
      <c r="U21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102" t="str">
        <f>_xlfn.CONCAT(Table1[[#This Row],[state]],Table1[[#This Row],[Goal Range]])</f>
        <v>successful1000</v>
      </c>
    </row>
    <row r="2103" spans="1:22" ht="43.2" hidden="1">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1">
        <f t="shared" si="196"/>
        <v>40892.149467592593</v>
      </c>
      <c r="T2103" s="11">
        <f t="shared" si="197"/>
        <v>40952.149467592593</v>
      </c>
      <c r="U21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03" t="str">
        <f>_xlfn.CONCAT(Table1[[#This Row],[state]],Table1[[#This Row],[Goal Range]])</f>
        <v>successful4999</v>
      </c>
    </row>
    <row r="2104" spans="1:22" ht="43.2" hidden="1">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1">
        <f t="shared" si="196"/>
        <v>40638.868611111109</v>
      </c>
      <c r="T2104" s="11">
        <f t="shared" si="197"/>
        <v>40668.868611111109</v>
      </c>
      <c r="U21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04" t="str">
        <f>_xlfn.CONCAT(Table1[[#This Row],[state]],Table1[[#This Row],[Goal Range]])</f>
        <v>successful4999</v>
      </c>
    </row>
    <row r="2105" spans="1:22" ht="28.8" hidden="1">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1">
        <f t="shared" si="196"/>
        <v>41192.754942129628</v>
      </c>
      <c r="T2105" s="11">
        <f t="shared" si="197"/>
        <v>41222.7966087963</v>
      </c>
      <c r="U21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105" t="str">
        <f>_xlfn.CONCAT(Table1[[#This Row],[state]],Table1[[#This Row],[Goal Range]])</f>
        <v>successful9999</v>
      </c>
    </row>
    <row r="2106" spans="1:22" ht="43.2" hidden="1">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1">
        <f t="shared" si="196"/>
        <v>41394.074467592596</v>
      </c>
      <c r="T2106" s="11">
        <f t="shared" si="197"/>
        <v>41425</v>
      </c>
      <c r="U21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106" t="str">
        <f>_xlfn.CONCAT(Table1[[#This Row],[state]],Table1[[#This Row],[Goal Range]])</f>
        <v>successful1000</v>
      </c>
    </row>
    <row r="2107" spans="1:22" ht="43.2" hidden="1">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1">
        <f t="shared" si="196"/>
        <v>41951.788807870369</v>
      </c>
      <c r="T2107" s="11">
        <f t="shared" si="197"/>
        <v>41964.166666666672</v>
      </c>
      <c r="U21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07" t="str">
        <f>_xlfn.CONCAT(Table1[[#This Row],[state]],Table1[[#This Row],[Goal Range]])</f>
        <v>successful4999</v>
      </c>
    </row>
    <row r="2108" spans="1:22" ht="43.2" hidden="1">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1">
        <f t="shared" si="196"/>
        <v>41270.21497685185</v>
      </c>
      <c r="T2108" s="11">
        <f t="shared" si="197"/>
        <v>41300.21497685185</v>
      </c>
      <c r="U21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08" t="str">
        <f>_xlfn.CONCAT(Table1[[#This Row],[state]],Table1[[#This Row],[Goal Range]])</f>
        <v>successful4999</v>
      </c>
    </row>
    <row r="2109" spans="1:22" ht="43.2" hidden="1">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1">
        <f t="shared" si="196"/>
        <v>41934.71056712963</v>
      </c>
      <c r="T2109" s="11">
        <f t="shared" si="197"/>
        <v>41955.752233796295</v>
      </c>
      <c r="U21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09" t="str">
        <f>_xlfn.CONCAT(Table1[[#This Row],[state]],Table1[[#This Row],[Goal Range]])</f>
        <v>successful4999</v>
      </c>
    </row>
    <row r="2110" spans="1:22" ht="57.6" hidden="1">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1">
        <f t="shared" si="196"/>
        <v>41135.175694444442</v>
      </c>
      <c r="T2110" s="11">
        <f t="shared" si="197"/>
        <v>41162.163194444445</v>
      </c>
      <c r="U21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110" t="str">
        <f>_xlfn.CONCAT(Table1[[#This Row],[state]],Table1[[#This Row],[Goal Range]])</f>
        <v>successful19999</v>
      </c>
    </row>
    <row r="2111" spans="1:22" ht="43.2" hidden="1">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1">
        <f t="shared" si="196"/>
        <v>42160.708530092597</v>
      </c>
      <c r="T2111" s="11">
        <f t="shared" si="197"/>
        <v>42190.708530092597</v>
      </c>
      <c r="U21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11" t="str">
        <f>_xlfn.CONCAT(Table1[[#This Row],[state]],Table1[[#This Row],[Goal Range]])</f>
        <v>successful4999</v>
      </c>
    </row>
    <row r="2112" spans="1:22" ht="28.8" hidden="1">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1">
        <f t="shared" si="196"/>
        <v>41759.670937499999</v>
      </c>
      <c r="T2112" s="11">
        <f t="shared" si="197"/>
        <v>41787.207638888889</v>
      </c>
      <c r="U21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12" t="str">
        <f>_xlfn.CONCAT(Table1[[#This Row],[state]],Table1[[#This Row],[Goal Range]])</f>
        <v>successful4999</v>
      </c>
    </row>
    <row r="2113" spans="1:22" ht="43.2" hidden="1">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1">
        <f t="shared" si="196"/>
        <v>40703.197048611109</v>
      </c>
      <c r="T2113" s="11">
        <f t="shared" si="197"/>
        <v>40770.041666666664</v>
      </c>
      <c r="U21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13" t="str">
        <f>_xlfn.CONCAT(Table1[[#This Row],[state]],Table1[[#This Row],[Goal Range]])</f>
        <v>successful4999</v>
      </c>
    </row>
    <row r="2114" spans="1:22" ht="43.2" hidden="1">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198">E2114/D2114</f>
        <v>1</v>
      </c>
      <c r="P2114" s="6">
        <f t="shared" si="193"/>
        <v>27.272727272727273</v>
      </c>
      <c r="Q2114" t="str">
        <f t="shared" si="194"/>
        <v>music</v>
      </c>
      <c r="R2114" t="str">
        <f t="shared" si="195"/>
        <v>indie rock</v>
      </c>
      <c r="S2114" s="11">
        <f t="shared" si="196"/>
        <v>41365.928159722222</v>
      </c>
      <c r="T2114" s="11">
        <f t="shared" si="197"/>
        <v>41379.928159722222</v>
      </c>
      <c r="U21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114" t="str">
        <f>_xlfn.CONCAT(Table1[[#This Row],[state]],Table1[[#This Row],[Goal Range]])</f>
        <v>successful1000</v>
      </c>
    </row>
    <row r="2115" spans="1:22" ht="28.8" hidden="1">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98"/>
        <v>1.0485714285714285</v>
      </c>
      <c r="P2115" s="6">
        <f t="shared" ref="P2115:P2178" si="199">E2115/L2115</f>
        <v>68.598130841121488</v>
      </c>
      <c r="Q2115" t="str">
        <f t="shared" ref="Q2115:Q2178" si="200">LEFT(N2115,FIND("/",N2115)-1)</f>
        <v>music</v>
      </c>
      <c r="R2115" t="str">
        <f t="shared" ref="R2115:R2178" si="201">RIGHT(N2115,LEN(N2115)-FIND("/",N2115))</f>
        <v>indie rock</v>
      </c>
      <c r="S2115" s="11">
        <f t="shared" ref="S2115:S2178" si="202">(((J2115/60)/60)/24)+DATE(1970,1,1)</f>
        <v>41870.86546296296</v>
      </c>
      <c r="T2115" s="11">
        <f t="shared" ref="T2115:T2178" si="203">(((I2115/60)/60)/24)+DATE(1970,1,1)</f>
        <v>41905.86546296296</v>
      </c>
      <c r="U21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115" t="str">
        <f>_xlfn.CONCAT(Table1[[#This Row],[state]],Table1[[#This Row],[Goal Range]])</f>
        <v>successful9999</v>
      </c>
    </row>
    <row r="2116" spans="1:22" ht="43.2" hidden="1">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1">
        <f t="shared" si="202"/>
        <v>40458.815625000003</v>
      </c>
      <c r="T2116" s="11">
        <f t="shared" si="203"/>
        <v>40521.207638888889</v>
      </c>
      <c r="U21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116" t="str">
        <f>_xlfn.CONCAT(Table1[[#This Row],[state]],Table1[[#This Row],[Goal Range]])</f>
        <v>successful9999</v>
      </c>
    </row>
    <row r="2117" spans="1:22" ht="43.2" hidden="1">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1">
        <f t="shared" si="202"/>
        <v>40564.081030092595</v>
      </c>
      <c r="T2117" s="11">
        <f t="shared" si="203"/>
        <v>40594.081030092595</v>
      </c>
      <c r="U21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17" t="str">
        <f>_xlfn.CONCAT(Table1[[#This Row],[state]],Table1[[#This Row],[Goal Range]])</f>
        <v>successful4999</v>
      </c>
    </row>
    <row r="2118" spans="1:22" ht="43.2" hidden="1">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1">
        <f t="shared" si="202"/>
        <v>41136.777812500004</v>
      </c>
      <c r="T2118" s="11">
        <f t="shared" si="203"/>
        <v>41184.777812500004</v>
      </c>
      <c r="U21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2118" t="str">
        <f>_xlfn.CONCAT(Table1[[#This Row],[state]],Table1[[#This Row],[Goal Range]])</f>
        <v>successful49999</v>
      </c>
    </row>
    <row r="2119" spans="1:22" ht="43.2" hidden="1">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1">
        <f t="shared" si="202"/>
        <v>42290.059594907405</v>
      </c>
      <c r="T2119" s="11">
        <f t="shared" si="203"/>
        <v>42304.207638888889</v>
      </c>
      <c r="U21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19" t="str">
        <f>_xlfn.CONCAT(Table1[[#This Row],[state]],Table1[[#This Row],[Goal Range]])</f>
        <v>successful4999</v>
      </c>
    </row>
    <row r="2120" spans="1:22" ht="28.8" hidden="1">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1">
        <f t="shared" si="202"/>
        <v>40718.839537037034</v>
      </c>
      <c r="T2120" s="11">
        <f t="shared" si="203"/>
        <v>40748.839537037034</v>
      </c>
      <c r="U21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20" t="str">
        <f>_xlfn.CONCAT(Table1[[#This Row],[state]],Table1[[#This Row],[Goal Range]])</f>
        <v>successful4999</v>
      </c>
    </row>
    <row r="2121" spans="1:22" ht="43.2" hidden="1">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1">
        <f t="shared" si="202"/>
        <v>41107.130150462966</v>
      </c>
      <c r="T2121" s="11">
        <f t="shared" si="203"/>
        <v>41137.130150462966</v>
      </c>
      <c r="U21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21" t="str">
        <f>_xlfn.CONCAT(Table1[[#This Row],[state]],Table1[[#This Row],[Goal Range]])</f>
        <v>successful4999</v>
      </c>
    </row>
    <row r="2122" spans="1:22" ht="43.2" hidden="1">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1">
        <f t="shared" si="202"/>
        <v>41591.964537037034</v>
      </c>
      <c r="T2122" s="11">
        <f t="shared" si="203"/>
        <v>41640.964537037034</v>
      </c>
      <c r="U21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122" t="str">
        <f>_xlfn.CONCAT(Table1[[#This Row],[state]],Table1[[#This Row],[Goal Range]])</f>
        <v>successful9999</v>
      </c>
    </row>
    <row r="2123" spans="1:22" ht="43.2" hidden="1">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1">
        <f t="shared" si="202"/>
        <v>42716.7424537037</v>
      </c>
      <c r="T2123" s="11">
        <f t="shared" si="203"/>
        <v>42746.7424537037</v>
      </c>
      <c r="U21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123" t="str">
        <f>_xlfn.CONCAT(Table1[[#This Row],[state]],Table1[[#This Row],[Goal Range]])</f>
        <v>failed0</v>
      </c>
    </row>
    <row r="2124" spans="1:22" ht="43.2" hidden="1">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1">
        <f t="shared" si="202"/>
        <v>42712.300567129627</v>
      </c>
      <c r="T2124" s="11">
        <f t="shared" si="203"/>
        <v>42742.300567129627</v>
      </c>
      <c r="U21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124" t="str">
        <f>_xlfn.CONCAT(Table1[[#This Row],[state]],Table1[[#This Row],[Goal Range]])</f>
        <v>failed50000</v>
      </c>
    </row>
    <row r="2125" spans="1:22" ht="57.6" hidden="1">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1">
        <f t="shared" si="202"/>
        <v>40198.424849537041</v>
      </c>
      <c r="T2125" s="11">
        <f t="shared" si="203"/>
        <v>40252.290972222225</v>
      </c>
      <c r="U21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125" t="str">
        <f>_xlfn.CONCAT(Table1[[#This Row],[state]],Table1[[#This Row],[Goal Range]])</f>
        <v>failed1000</v>
      </c>
    </row>
    <row r="2126" spans="1:22" ht="57.6" hidden="1">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1">
        <f t="shared" si="202"/>
        <v>40464.028182870366</v>
      </c>
      <c r="T2126" s="11">
        <f t="shared" si="203"/>
        <v>40512.208333333336</v>
      </c>
      <c r="U21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26" t="str">
        <f>_xlfn.CONCAT(Table1[[#This Row],[state]],Table1[[#This Row],[Goal Range]])</f>
        <v>failed4999</v>
      </c>
    </row>
    <row r="2127" spans="1:22" ht="43.2" hidden="1">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1">
        <f t="shared" si="202"/>
        <v>42191.023530092592</v>
      </c>
      <c r="T2127" s="11">
        <f t="shared" si="203"/>
        <v>42221.023530092592</v>
      </c>
      <c r="U21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127" t="str">
        <f>_xlfn.CONCAT(Table1[[#This Row],[state]],Table1[[#This Row],[Goal Range]])</f>
        <v>failed50000</v>
      </c>
    </row>
    <row r="2128" spans="1:22" ht="43.2" hidden="1">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1">
        <f t="shared" si="202"/>
        <v>41951.973229166666</v>
      </c>
      <c r="T2128" s="11">
        <f t="shared" si="203"/>
        <v>41981.973229166666</v>
      </c>
      <c r="U21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128" t="str">
        <f>_xlfn.CONCAT(Table1[[#This Row],[state]],Table1[[#This Row],[Goal Range]])</f>
        <v>failed24999</v>
      </c>
    </row>
    <row r="2129" spans="1:22" ht="28.8" hidden="1">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1">
        <f t="shared" si="202"/>
        <v>42045.50535879629</v>
      </c>
      <c r="T2129" s="11">
        <f t="shared" si="203"/>
        <v>42075.463692129633</v>
      </c>
      <c r="U21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129" t="str">
        <f>_xlfn.CONCAT(Table1[[#This Row],[state]],Table1[[#This Row],[Goal Range]])</f>
        <v>failed29999</v>
      </c>
    </row>
    <row r="2130" spans="1:22" ht="43.2" hidden="1">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1">
        <f t="shared" si="202"/>
        <v>41843.772789351853</v>
      </c>
      <c r="T2130" s="11">
        <f t="shared" si="203"/>
        <v>41903.772789351853</v>
      </c>
      <c r="U21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130" t="str">
        <f>_xlfn.CONCAT(Table1[[#This Row],[state]],Table1[[#This Row],[Goal Range]])</f>
        <v>failed19999</v>
      </c>
    </row>
    <row r="2131" spans="1:22" ht="43.2" hidden="1">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1">
        <f t="shared" si="202"/>
        <v>42409.024305555555</v>
      </c>
      <c r="T2131" s="11">
        <f t="shared" si="203"/>
        <v>42439.024305555555</v>
      </c>
      <c r="U21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31" t="str">
        <f>_xlfn.CONCAT(Table1[[#This Row],[state]],Table1[[#This Row],[Goal Range]])</f>
        <v>failed4999</v>
      </c>
    </row>
    <row r="2132" spans="1:22" ht="28.8" hidden="1">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1">
        <f t="shared" si="202"/>
        <v>41832.086377314816</v>
      </c>
      <c r="T2132" s="11">
        <f t="shared" si="203"/>
        <v>41867.086377314816</v>
      </c>
      <c r="U21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2132" t="str">
        <f>_xlfn.CONCAT(Table1[[#This Row],[state]],Table1[[#This Row],[Goal Range]])</f>
        <v>failed44999</v>
      </c>
    </row>
    <row r="2133" spans="1:22" ht="43.2" hidden="1">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1">
        <f t="shared" si="202"/>
        <v>42167.207071759258</v>
      </c>
      <c r="T2133" s="11">
        <f t="shared" si="203"/>
        <v>42197.207071759258</v>
      </c>
      <c r="U21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133" t="str">
        <f>_xlfn.CONCAT(Table1[[#This Row],[state]],Table1[[#This Row],[Goal Range]])</f>
        <v>failed1000</v>
      </c>
    </row>
    <row r="2134" spans="1:22" ht="43.2" hidden="1">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1">
        <f t="shared" si="202"/>
        <v>41643.487175925926</v>
      </c>
      <c r="T2134" s="11">
        <f t="shared" si="203"/>
        <v>41673.487175925926</v>
      </c>
      <c r="U21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134" t="str">
        <f>_xlfn.CONCAT(Table1[[#This Row],[state]],Table1[[#This Row],[Goal Range]])</f>
        <v>failed50000</v>
      </c>
    </row>
    <row r="2135" spans="1:22" ht="43.2" hidden="1">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1">
        <f t="shared" si="202"/>
        <v>40619.097210648149</v>
      </c>
      <c r="T2135" s="11">
        <f t="shared" si="203"/>
        <v>40657.290972222225</v>
      </c>
      <c r="U21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35" t="str">
        <f>_xlfn.CONCAT(Table1[[#This Row],[state]],Table1[[#This Row],[Goal Range]])</f>
        <v>failed4999</v>
      </c>
    </row>
    <row r="2136" spans="1:22" ht="43.2" hidden="1">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1">
        <f t="shared" si="202"/>
        <v>41361.886469907404</v>
      </c>
      <c r="T2136" s="11">
        <f t="shared" si="203"/>
        <v>41391.886469907404</v>
      </c>
      <c r="U21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136" t="str">
        <f>_xlfn.CONCAT(Table1[[#This Row],[state]],Table1[[#This Row],[Goal Range]])</f>
        <v>failed9999</v>
      </c>
    </row>
    <row r="2137" spans="1:22" ht="43.2" hidden="1">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1">
        <f t="shared" si="202"/>
        <v>41156.963344907403</v>
      </c>
      <c r="T2137" s="11">
        <f t="shared" si="203"/>
        <v>41186.963344907403</v>
      </c>
      <c r="U21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137" t="str">
        <f>_xlfn.CONCAT(Table1[[#This Row],[state]],Table1[[#This Row],[Goal Range]])</f>
        <v>failed9999</v>
      </c>
    </row>
    <row r="2138" spans="1:22" ht="43.2" hidden="1">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1">
        <f t="shared" si="202"/>
        <v>41536.509097222224</v>
      </c>
      <c r="T2138" s="11">
        <f t="shared" si="203"/>
        <v>41566.509097222224</v>
      </c>
      <c r="U21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138" t="str">
        <f>_xlfn.CONCAT(Table1[[#This Row],[state]],Table1[[#This Row],[Goal Range]])</f>
        <v>failed50000</v>
      </c>
    </row>
    <row r="2139" spans="1:22" ht="43.2" hidden="1">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1">
        <f t="shared" si="202"/>
        <v>41948.771168981482</v>
      </c>
      <c r="T2139" s="11">
        <f t="shared" si="203"/>
        <v>41978.771168981482</v>
      </c>
      <c r="U21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139" t="str">
        <f>_xlfn.CONCAT(Table1[[#This Row],[state]],Table1[[#This Row],[Goal Range]])</f>
        <v>failed0</v>
      </c>
    </row>
    <row r="2140" spans="1:22" ht="28.8" hidden="1">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1">
        <f t="shared" si="202"/>
        <v>41557.013182870374</v>
      </c>
      <c r="T2140" s="11">
        <f t="shared" si="203"/>
        <v>41587.054849537039</v>
      </c>
      <c r="U21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40" t="str">
        <f>_xlfn.CONCAT(Table1[[#This Row],[state]],Table1[[#This Row],[Goal Range]])</f>
        <v>failed4999</v>
      </c>
    </row>
    <row r="2141" spans="1:22" ht="43.2" hidden="1">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1">
        <f t="shared" si="202"/>
        <v>42647.750092592592</v>
      </c>
      <c r="T2141" s="11">
        <f t="shared" si="203"/>
        <v>42677.750092592592</v>
      </c>
      <c r="U21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141" t="str">
        <f>_xlfn.CONCAT(Table1[[#This Row],[state]],Table1[[#This Row],[Goal Range]])</f>
        <v>failed34999</v>
      </c>
    </row>
    <row r="2142" spans="1:22" ht="43.2" hidden="1">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1">
        <f t="shared" si="202"/>
        <v>41255.833611111113</v>
      </c>
      <c r="T2142" s="11">
        <f t="shared" si="203"/>
        <v>41285.833611111113</v>
      </c>
      <c r="U21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142" t="str">
        <f>_xlfn.CONCAT(Table1[[#This Row],[state]],Table1[[#This Row],[Goal Range]])</f>
        <v>failed50000</v>
      </c>
    </row>
    <row r="2143" spans="1:22" ht="43.2" hidden="1">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e">
        <f t="shared" si="199"/>
        <v>#DIV/0!</v>
      </c>
      <c r="Q2143" t="str">
        <f t="shared" si="200"/>
        <v>games</v>
      </c>
      <c r="R2143" t="str">
        <f t="shared" si="201"/>
        <v>video games</v>
      </c>
      <c r="S2143" s="11">
        <f t="shared" si="202"/>
        <v>41927.235636574071</v>
      </c>
      <c r="T2143" s="11">
        <f t="shared" si="203"/>
        <v>41957.277303240742</v>
      </c>
      <c r="U21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143" t="str">
        <f>_xlfn.CONCAT(Table1[[#This Row],[state]],Table1[[#This Row],[Goal Range]])</f>
        <v>failed19999</v>
      </c>
    </row>
    <row r="2144" spans="1:22" ht="43.2" hidden="1">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1">
        <f t="shared" si="202"/>
        <v>42340.701504629629</v>
      </c>
      <c r="T2144" s="11">
        <f t="shared" si="203"/>
        <v>42368.701504629629</v>
      </c>
      <c r="U21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144" t="str">
        <f>_xlfn.CONCAT(Table1[[#This Row],[state]],Table1[[#This Row],[Goal Range]])</f>
        <v>failed14999</v>
      </c>
    </row>
    <row r="2145" spans="1:22" ht="43.2" hidden="1">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1">
        <f t="shared" si="202"/>
        <v>40332.886712962965</v>
      </c>
      <c r="T2145" s="11">
        <f t="shared" si="203"/>
        <v>40380.791666666664</v>
      </c>
      <c r="U21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45" t="str">
        <f>_xlfn.CONCAT(Table1[[#This Row],[state]],Table1[[#This Row],[Goal Range]])</f>
        <v>failed4999</v>
      </c>
    </row>
    <row r="2146" spans="1:22" ht="43.2" hidden="1">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1">
        <f t="shared" si="202"/>
        <v>41499.546759259261</v>
      </c>
      <c r="T2146" s="11">
        <f t="shared" si="203"/>
        <v>41531.546759259261</v>
      </c>
      <c r="U21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146" t="str">
        <f>_xlfn.CONCAT(Table1[[#This Row],[state]],Table1[[#This Row],[Goal Range]])</f>
        <v>failed39999</v>
      </c>
    </row>
    <row r="2147" spans="1:22" ht="43.2" hidden="1">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1">
        <f t="shared" si="202"/>
        <v>41575.237430555557</v>
      </c>
      <c r="T2147" s="11">
        <f t="shared" si="203"/>
        <v>41605.279097222221</v>
      </c>
      <c r="U21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147" t="str">
        <f>_xlfn.CONCAT(Table1[[#This Row],[state]],Table1[[#This Row],[Goal Range]])</f>
        <v>failed19999</v>
      </c>
    </row>
    <row r="2148" spans="1:22" ht="43.2" hidden="1">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1">
        <f t="shared" si="202"/>
        <v>42397.679513888885</v>
      </c>
      <c r="T2148" s="11">
        <f t="shared" si="203"/>
        <v>42411.679513888885</v>
      </c>
      <c r="U21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148" t="str">
        <f>_xlfn.CONCAT(Table1[[#This Row],[state]],Table1[[#This Row],[Goal Range]])</f>
        <v>failed9999</v>
      </c>
    </row>
    <row r="2149" spans="1:22" hidden="1">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1">
        <f t="shared" si="202"/>
        <v>41927.295694444445</v>
      </c>
      <c r="T2149" s="11">
        <f t="shared" si="203"/>
        <v>41959.337361111116</v>
      </c>
      <c r="U21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149" t="str">
        <f>_xlfn.CONCAT(Table1[[#This Row],[state]],Table1[[#This Row],[Goal Range]])</f>
        <v>failed50000</v>
      </c>
    </row>
    <row r="2150" spans="1:22" ht="43.2" hidden="1">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1">
        <f t="shared" si="202"/>
        <v>42066.733587962968</v>
      </c>
      <c r="T2150" s="11">
        <f t="shared" si="203"/>
        <v>42096.691921296297</v>
      </c>
      <c r="U21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150" t="str">
        <f>_xlfn.CONCAT(Table1[[#This Row],[state]],Table1[[#This Row],[Goal Range]])</f>
        <v>failed1000</v>
      </c>
    </row>
    <row r="2151" spans="1:22" ht="57.6" hidden="1">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e">
        <f t="shared" si="199"/>
        <v>#DIV/0!</v>
      </c>
      <c r="Q2151" t="str">
        <f t="shared" si="200"/>
        <v>games</v>
      </c>
      <c r="R2151" t="str">
        <f t="shared" si="201"/>
        <v>video games</v>
      </c>
      <c r="S2151" s="11">
        <f t="shared" si="202"/>
        <v>40355.024953703702</v>
      </c>
      <c r="T2151" s="11">
        <f t="shared" si="203"/>
        <v>40390</v>
      </c>
      <c r="U21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51" t="str">
        <f>_xlfn.CONCAT(Table1[[#This Row],[state]],Table1[[#This Row],[Goal Range]])</f>
        <v>failed4999</v>
      </c>
    </row>
    <row r="2152" spans="1:22" hidden="1">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1">
        <f t="shared" si="202"/>
        <v>42534.284710648149</v>
      </c>
      <c r="T2152" s="11">
        <f t="shared" si="203"/>
        <v>42564.284710648149</v>
      </c>
      <c r="U21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152" t="str">
        <f>_xlfn.CONCAT(Table1[[#This Row],[state]],Table1[[#This Row],[Goal Range]])</f>
        <v>failed0</v>
      </c>
    </row>
    <row r="2153" spans="1:22" ht="43.2" hidden="1">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1">
        <f t="shared" si="202"/>
        <v>42520.847384259265</v>
      </c>
      <c r="T2153" s="11">
        <f t="shared" si="203"/>
        <v>42550.847384259265</v>
      </c>
      <c r="U21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2153" t="str">
        <f>_xlfn.CONCAT(Table1[[#This Row],[state]],Table1[[#This Row],[Goal Range]])</f>
        <v>failed49999</v>
      </c>
    </row>
    <row r="2154" spans="1:22" ht="43.2" hidden="1">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1">
        <f t="shared" si="202"/>
        <v>41683.832280092596</v>
      </c>
      <c r="T2154" s="11">
        <f t="shared" si="203"/>
        <v>41713.790613425925</v>
      </c>
      <c r="U21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154" t="str">
        <f>_xlfn.CONCAT(Table1[[#This Row],[state]],Table1[[#This Row],[Goal Range]])</f>
        <v>failed34999</v>
      </c>
    </row>
    <row r="2155" spans="1:22" ht="43.2" hidden="1">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1">
        <f t="shared" si="202"/>
        <v>41974.911087962959</v>
      </c>
      <c r="T2155" s="11">
        <f t="shared" si="203"/>
        <v>42014.332638888889</v>
      </c>
      <c r="U21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155" t="str">
        <f>_xlfn.CONCAT(Table1[[#This Row],[state]],Table1[[#This Row],[Goal Range]])</f>
        <v>failed50000</v>
      </c>
    </row>
    <row r="2156" spans="1:22" ht="28.8" hidden="1">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1">
        <f t="shared" si="202"/>
        <v>41647.632256944446</v>
      </c>
      <c r="T2156" s="11">
        <f t="shared" si="203"/>
        <v>41667.632256944446</v>
      </c>
      <c r="U21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156" t="str">
        <f>_xlfn.CONCAT(Table1[[#This Row],[state]],Table1[[#This Row],[Goal Range]])</f>
        <v>failed1000</v>
      </c>
    </row>
    <row r="2157" spans="1:22" ht="43.2" hidden="1">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1">
        <f t="shared" si="202"/>
        <v>42430.747511574074</v>
      </c>
      <c r="T2157" s="11">
        <f t="shared" si="203"/>
        <v>42460.70584490741</v>
      </c>
      <c r="U21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157" t="str">
        <f>_xlfn.CONCAT(Table1[[#This Row],[state]],Table1[[#This Row],[Goal Range]])</f>
        <v>failed9999</v>
      </c>
    </row>
    <row r="2158" spans="1:22" ht="43.2" hidden="1">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1">
        <f t="shared" si="202"/>
        <v>41488.85423611111</v>
      </c>
      <c r="T2158" s="11">
        <f t="shared" si="203"/>
        <v>41533.85423611111</v>
      </c>
      <c r="U21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158" t="str">
        <f>_xlfn.CONCAT(Table1[[#This Row],[state]],Table1[[#This Row],[Goal Range]])</f>
        <v>failed50000</v>
      </c>
    </row>
    <row r="2159" spans="1:22" ht="28.8" hidden="1">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1">
        <f t="shared" si="202"/>
        <v>42694.98128472222</v>
      </c>
      <c r="T2159" s="11">
        <f t="shared" si="203"/>
        <v>42727.332638888889</v>
      </c>
      <c r="U21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159" t="str">
        <f>_xlfn.CONCAT(Table1[[#This Row],[state]],Table1[[#This Row],[Goal Range]])</f>
        <v>failed50000</v>
      </c>
    </row>
    <row r="2160" spans="1:22" ht="43.2" hidden="1">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1">
        <f t="shared" si="202"/>
        <v>41264.853865740741</v>
      </c>
      <c r="T2160" s="11">
        <f t="shared" si="203"/>
        <v>41309.853865740741</v>
      </c>
      <c r="U21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160" t="str">
        <f>_xlfn.CONCAT(Table1[[#This Row],[state]],Table1[[#This Row],[Goal Range]])</f>
        <v>failed50000</v>
      </c>
    </row>
    <row r="2161" spans="1:22" ht="57.6" hidden="1">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1">
        <f t="shared" si="202"/>
        <v>40710.731180555551</v>
      </c>
      <c r="T2161" s="11">
        <f t="shared" si="203"/>
        <v>40740.731180555551</v>
      </c>
      <c r="U21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61" t="str">
        <f>_xlfn.CONCAT(Table1[[#This Row],[state]],Table1[[#This Row],[Goal Range]])</f>
        <v>failed4999</v>
      </c>
    </row>
    <row r="2162" spans="1:22" ht="43.2" hidden="1">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1">
        <f t="shared" si="202"/>
        <v>41018.711863425924</v>
      </c>
      <c r="T2162" s="11">
        <f t="shared" si="203"/>
        <v>41048.711863425924</v>
      </c>
      <c r="U21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162" t="str">
        <f>_xlfn.CONCAT(Table1[[#This Row],[state]],Table1[[#This Row],[Goal Range]])</f>
        <v>failed14999</v>
      </c>
    </row>
    <row r="2163" spans="1:22" ht="28.8" hidden="1">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1">
        <f t="shared" si="202"/>
        <v>42240.852534722217</v>
      </c>
      <c r="T2163" s="11">
        <f t="shared" si="203"/>
        <v>42270.852534722217</v>
      </c>
      <c r="U21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163" t="str">
        <f>_xlfn.CONCAT(Table1[[#This Row],[state]],Table1[[#This Row],[Goal Range]])</f>
        <v>successful1000</v>
      </c>
    </row>
    <row r="2164" spans="1:22" ht="43.2" hidden="1">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1">
        <f t="shared" si="202"/>
        <v>41813.766099537039</v>
      </c>
      <c r="T2164" s="11">
        <f t="shared" si="203"/>
        <v>41844.766099537039</v>
      </c>
      <c r="U21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64" t="str">
        <f>_xlfn.CONCAT(Table1[[#This Row],[state]],Table1[[#This Row],[Goal Range]])</f>
        <v>successful4999</v>
      </c>
    </row>
    <row r="2165" spans="1:22" ht="43.2" hidden="1">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1">
        <f t="shared" si="202"/>
        <v>42111.899537037039</v>
      </c>
      <c r="T2165" s="11">
        <f t="shared" si="203"/>
        <v>42163.159722222219</v>
      </c>
      <c r="U21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65" t="str">
        <f>_xlfn.CONCAT(Table1[[#This Row],[state]],Table1[[#This Row],[Goal Range]])</f>
        <v>successful4999</v>
      </c>
    </row>
    <row r="2166" spans="1:22" ht="28.8" hidden="1">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1">
        <f t="shared" si="202"/>
        <v>42515.71775462963</v>
      </c>
      <c r="T2166" s="11">
        <f t="shared" si="203"/>
        <v>42546.165972222225</v>
      </c>
      <c r="U21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166" t="str">
        <f>_xlfn.CONCAT(Table1[[#This Row],[state]],Table1[[#This Row],[Goal Range]])</f>
        <v>successful9999</v>
      </c>
    </row>
    <row r="2167" spans="1:22" ht="43.2" hidden="1">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1">
        <f t="shared" si="202"/>
        <v>42438.667071759264</v>
      </c>
      <c r="T2167" s="11">
        <f t="shared" si="203"/>
        <v>42468.625405092593</v>
      </c>
      <c r="U21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67" t="str">
        <f>_xlfn.CONCAT(Table1[[#This Row],[state]],Table1[[#This Row],[Goal Range]])</f>
        <v>successful4999</v>
      </c>
    </row>
    <row r="2168" spans="1:22" ht="57.6" hidden="1">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1">
        <f t="shared" si="202"/>
        <v>41933.838171296295</v>
      </c>
      <c r="T2168" s="11">
        <f t="shared" si="203"/>
        <v>41978.879837962959</v>
      </c>
      <c r="U21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68" t="str">
        <f>_xlfn.CONCAT(Table1[[#This Row],[state]],Table1[[#This Row],[Goal Range]])</f>
        <v>successful4999</v>
      </c>
    </row>
    <row r="2169" spans="1:22" ht="28.8" hidden="1">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1">
        <f t="shared" si="202"/>
        <v>41153.066400462965</v>
      </c>
      <c r="T2169" s="11">
        <f t="shared" si="203"/>
        <v>41167.066400462965</v>
      </c>
      <c r="U21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169" t="str">
        <f>_xlfn.CONCAT(Table1[[#This Row],[state]],Table1[[#This Row],[Goal Range]])</f>
        <v>successful1000</v>
      </c>
    </row>
    <row r="2170" spans="1:22" ht="28.8" hidden="1">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1">
        <f t="shared" si="202"/>
        <v>42745.600243055553</v>
      </c>
      <c r="T2170" s="11">
        <f t="shared" si="203"/>
        <v>42776.208333333328</v>
      </c>
      <c r="U21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170" t="str">
        <f>_xlfn.CONCAT(Table1[[#This Row],[state]],Table1[[#This Row],[Goal Range]])</f>
        <v>successful19999</v>
      </c>
    </row>
    <row r="2171" spans="1:22" ht="57.6" hidden="1">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1">
        <f t="shared" si="202"/>
        <v>42793.700821759259</v>
      </c>
      <c r="T2171" s="11">
        <f t="shared" si="203"/>
        <v>42796.700821759259</v>
      </c>
      <c r="U21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171" t="str">
        <f>_xlfn.CONCAT(Table1[[#This Row],[state]],Table1[[#This Row],[Goal Range]])</f>
        <v>successful1000</v>
      </c>
    </row>
    <row r="2172" spans="1:22" ht="43.2" hidden="1">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1">
        <f t="shared" si="202"/>
        <v>42198.750254629631</v>
      </c>
      <c r="T2172" s="11">
        <f t="shared" si="203"/>
        <v>42238.750254629631</v>
      </c>
      <c r="U21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172" t="str">
        <f>_xlfn.CONCAT(Table1[[#This Row],[state]],Table1[[#This Row],[Goal Range]])</f>
        <v>successful1000</v>
      </c>
    </row>
    <row r="2173" spans="1:22" ht="43.2" hidden="1">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1">
        <f t="shared" si="202"/>
        <v>42141.95711805555</v>
      </c>
      <c r="T2173" s="11">
        <f t="shared" si="203"/>
        <v>42177.208333333328</v>
      </c>
      <c r="U21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73" t="str">
        <f>_xlfn.CONCAT(Table1[[#This Row],[state]],Table1[[#This Row],[Goal Range]])</f>
        <v>successful4999</v>
      </c>
    </row>
    <row r="2174" spans="1:22" ht="43.2" hidden="1">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1">
        <f t="shared" si="202"/>
        <v>42082.580092592587</v>
      </c>
      <c r="T2174" s="11">
        <f t="shared" si="203"/>
        <v>42112.580092592587</v>
      </c>
      <c r="U21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74" t="str">
        <f>_xlfn.CONCAT(Table1[[#This Row],[state]],Table1[[#This Row],[Goal Range]])</f>
        <v>successful4999</v>
      </c>
    </row>
    <row r="2175" spans="1:22" ht="43.2" hidden="1">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1">
        <f t="shared" si="202"/>
        <v>41495.692627314813</v>
      </c>
      <c r="T2175" s="11">
        <f t="shared" si="203"/>
        <v>41527.165972222225</v>
      </c>
      <c r="U21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75" t="str">
        <f>_xlfn.CONCAT(Table1[[#This Row],[state]],Table1[[#This Row],[Goal Range]])</f>
        <v>successful4999</v>
      </c>
    </row>
    <row r="2176" spans="1:22" ht="57.6" hidden="1">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1">
        <f t="shared" si="202"/>
        <v>42465.542905092589</v>
      </c>
      <c r="T2176" s="11">
        <f t="shared" si="203"/>
        <v>42495.542905092589</v>
      </c>
      <c r="U21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76" t="str">
        <f>_xlfn.CONCAT(Table1[[#This Row],[state]],Table1[[#This Row],[Goal Range]])</f>
        <v>successful4999</v>
      </c>
    </row>
    <row r="2177" spans="1:22" ht="43.2" hidden="1">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1">
        <f t="shared" si="202"/>
        <v>42565.009097222224</v>
      </c>
      <c r="T2177" s="11">
        <f t="shared" si="203"/>
        <v>42572.009097222224</v>
      </c>
      <c r="U21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177" t="str">
        <f>_xlfn.CONCAT(Table1[[#This Row],[state]],Table1[[#This Row],[Goal Range]])</f>
        <v>successful1000</v>
      </c>
    </row>
    <row r="2178" spans="1:22" ht="43.2" hidden="1">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204">E2178/D2178</f>
        <v>1.2602</v>
      </c>
      <c r="P2178" s="6">
        <f t="shared" si="199"/>
        <v>88.74647887323944</v>
      </c>
      <c r="Q2178" t="str">
        <f t="shared" si="200"/>
        <v>music</v>
      </c>
      <c r="R2178" t="str">
        <f t="shared" si="201"/>
        <v>rock</v>
      </c>
      <c r="S2178" s="11">
        <f t="shared" si="202"/>
        <v>42096.633206018523</v>
      </c>
      <c r="T2178" s="11">
        <f t="shared" si="203"/>
        <v>42126.633206018523</v>
      </c>
      <c r="U21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178" t="str">
        <f>_xlfn.CONCAT(Table1[[#This Row],[state]],Table1[[#This Row],[Goal Range]])</f>
        <v>successful9999</v>
      </c>
    </row>
    <row r="2179" spans="1:22" ht="72" hidden="1">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204"/>
        <v>1.0012000000000001</v>
      </c>
      <c r="P2179" s="6">
        <f t="shared" ref="P2179:P2242" si="205">E2179/L2179</f>
        <v>65.868421052631575</v>
      </c>
      <c r="Q2179" t="str">
        <f t="shared" ref="Q2179:Q2242" si="206">LEFT(N2179,FIND("/",N2179)-1)</f>
        <v>music</v>
      </c>
      <c r="R2179" t="str">
        <f t="shared" ref="R2179:R2242" si="207">RIGHT(N2179,LEN(N2179)-FIND("/",N2179))</f>
        <v>rock</v>
      </c>
      <c r="S2179" s="11">
        <f t="shared" ref="S2179:S2242" si="208">(((J2179/60)/60)/24)+DATE(1970,1,1)</f>
        <v>42502.250775462962</v>
      </c>
      <c r="T2179" s="11">
        <f t="shared" ref="T2179:T2242" si="209">(((I2179/60)/60)/24)+DATE(1970,1,1)</f>
        <v>42527.250775462962</v>
      </c>
      <c r="U21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79" t="str">
        <f>_xlfn.CONCAT(Table1[[#This Row],[state]],Table1[[#This Row],[Goal Range]])</f>
        <v>successful4999</v>
      </c>
    </row>
    <row r="2180" spans="1:22" ht="43.2" hidden="1">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1">
        <f t="shared" si="208"/>
        <v>42723.63653935185</v>
      </c>
      <c r="T2180" s="11">
        <f t="shared" si="209"/>
        <v>42753.63653935185</v>
      </c>
      <c r="U21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180" t="str">
        <f>_xlfn.CONCAT(Table1[[#This Row],[state]],Table1[[#This Row],[Goal Range]])</f>
        <v>successful29999</v>
      </c>
    </row>
    <row r="2181" spans="1:22" ht="43.2" hidden="1">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1">
        <f t="shared" si="208"/>
        <v>42075.171203703707</v>
      </c>
      <c r="T2181" s="11">
        <f t="shared" si="209"/>
        <v>42105.171203703707</v>
      </c>
      <c r="U21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81" t="str">
        <f>_xlfn.CONCAT(Table1[[#This Row],[state]],Table1[[#This Row],[Goal Range]])</f>
        <v>successful4999</v>
      </c>
    </row>
    <row r="2182" spans="1:22" ht="28.8" hidden="1">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1">
        <f t="shared" si="208"/>
        <v>42279.669768518521</v>
      </c>
      <c r="T2182" s="11">
        <f t="shared" si="209"/>
        <v>42321.711435185185</v>
      </c>
      <c r="U21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182" t="str">
        <f>_xlfn.CONCAT(Table1[[#This Row],[state]],Table1[[#This Row],[Goal Range]])</f>
        <v>successful9999</v>
      </c>
    </row>
    <row r="2183" spans="1:22" ht="57.6" hidden="1">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1">
        <f t="shared" si="208"/>
        <v>42773.005243055552</v>
      </c>
      <c r="T2183" s="11">
        <f t="shared" si="209"/>
        <v>42787.005243055552</v>
      </c>
      <c r="U21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83" t="str">
        <f>_xlfn.CONCAT(Table1[[#This Row],[state]],Table1[[#This Row],[Goal Range]])</f>
        <v>successful4999</v>
      </c>
    </row>
    <row r="2184" spans="1:22" ht="43.2" hidden="1">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1">
        <f t="shared" si="208"/>
        <v>41879.900752314818</v>
      </c>
      <c r="T2184" s="11">
        <f t="shared" si="209"/>
        <v>41914.900752314818</v>
      </c>
      <c r="U21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84" t="str">
        <f>_xlfn.CONCAT(Table1[[#This Row],[state]],Table1[[#This Row],[Goal Range]])</f>
        <v>successful4999</v>
      </c>
    </row>
    <row r="2185" spans="1:22" ht="43.2" hidden="1">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1">
        <f t="shared" si="208"/>
        <v>42745.365474537044</v>
      </c>
      <c r="T2185" s="11">
        <f t="shared" si="209"/>
        <v>42775.208333333328</v>
      </c>
      <c r="U21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85" t="str">
        <f>_xlfn.CONCAT(Table1[[#This Row],[state]],Table1[[#This Row],[Goal Range]])</f>
        <v>successful4999</v>
      </c>
    </row>
    <row r="2186" spans="1:22" ht="57.6" hidden="1">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1">
        <f t="shared" si="208"/>
        <v>42380.690289351856</v>
      </c>
      <c r="T2186" s="11">
        <f t="shared" si="209"/>
        <v>42394.666666666672</v>
      </c>
      <c r="U21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186" t="str">
        <f>_xlfn.CONCAT(Table1[[#This Row],[state]],Table1[[#This Row],[Goal Range]])</f>
        <v>successful14999</v>
      </c>
    </row>
    <row r="2187" spans="1:22" ht="43.2" hidden="1">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1">
        <f t="shared" si="208"/>
        <v>41319.349988425929</v>
      </c>
      <c r="T2187" s="11">
        <f t="shared" si="209"/>
        <v>41359.349988425929</v>
      </c>
      <c r="U21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187" t="str">
        <f>_xlfn.CONCAT(Table1[[#This Row],[state]],Table1[[#This Row],[Goal Range]])</f>
        <v>successful9999</v>
      </c>
    </row>
    <row r="2188" spans="1:22" ht="43.2" hidden="1">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1">
        <f t="shared" si="208"/>
        <v>42583.615081018521</v>
      </c>
      <c r="T2188" s="11">
        <f t="shared" si="209"/>
        <v>42620.083333333328</v>
      </c>
      <c r="U21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188" t="str">
        <f>_xlfn.CONCAT(Table1[[#This Row],[state]],Table1[[#This Row],[Goal Range]])</f>
        <v>successful24999</v>
      </c>
    </row>
    <row r="2189" spans="1:22" ht="43.2" hidden="1">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1">
        <f t="shared" si="208"/>
        <v>42068.209097222221</v>
      </c>
      <c r="T2189" s="11">
        <f t="shared" si="209"/>
        <v>42097.165972222225</v>
      </c>
      <c r="U21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189" t="str">
        <f>_xlfn.CONCAT(Table1[[#This Row],[state]],Table1[[#This Row],[Goal Range]])</f>
        <v>successful24999</v>
      </c>
    </row>
    <row r="2190" spans="1:22" ht="43.2" hidden="1">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1">
        <f t="shared" si="208"/>
        <v>42633.586122685185</v>
      </c>
      <c r="T2190" s="11">
        <f t="shared" si="209"/>
        <v>42668.708333333328</v>
      </c>
      <c r="U21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190" t="str">
        <f>_xlfn.CONCAT(Table1[[#This Row],[state]],Table1[[#This Row],[Goal Range]])</f>
        <v>successful9999</v>
      </c>
    </row>
    <row r="2191" spans="1:22" ht="43.2" hidden="1">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1">
        <f t="shared" si="208"/>
        <v>42467.788194444445</v>
      </c>
      <c r="T2191" s="11">
        <f t="shared" si="209"/>
        <v>42481.916666666672</v>
      </c>
      <c r="U21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91" t="str">
        <f>_xlfn.CONCAT(Table1[[#This Row],[state]],Table1[[#This Row],[Goal Range]])</f>
        <v>successful4999</v>
      </c>
    </row>
    <row r="2192" spans="1:22" ht="43.2" hidden="1">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1">
        <f t="shared" si="208"/>
        <v>42417.625046296293</v>
      </c>
      <c r="T2192" s="11">
        <f t="shared" si="209"/>
        <v>42452.290972222225</v>
      </c>
      <c r="U21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192" t="str">
        <f>_xlfn.CONCAT(Table1[[#This Row],[state]],Table1[[#This Row],[Goal Range]])</f>
        <v>successful19999</v>
      </c>
    </row>
    <row r="2193" spans="1:22" ht="43.2" hidden="1">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1">
        <f t="shared" si="208"/>
        <v>42768.833645833336</v>
      </c>
      <c r="T2193" s="11">
        <f t="shared" si="209"/>
        <v>42780.833645833336</v>
      </c>
      <c r="U21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193" t="str">
        <f>_xlfn.CONCAT(Table1[[#This Row],[state]],Table1[[#This Row],[Goal Range]])</f>
        <v>successful1000</v>
      </c>
    </row>
    <row r="2194" spans="1:22" ht="43.2" hidden="1">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1">
        <f t="shared" si="208"/>
        <v>42691.8512037037</v>
      </c>
      <c r="T2194" s="11">
        <f t="shared" si="209"/>
        <v>42719.958333333328</v>
      </c>
      <c r="U21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194" t="str">
        <f>_xlfn.CONCAT(Table1[[#This Row],[state]],Table1[[#This Row],[Goal Range]])</f>
        <v>successful14999</v>
      </c>
    </row>
    <row r="2195" spans="1:22" ht="57.6" hidden="1">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1">
        <f t="shared" si="208"/>
        <v>42664.405925925923</v>
      </c>
      <c r="T2195" s="11">
        <f t="shared" si="209"/>
        <v>42695.207638888889</v>
      </c>
      <c r="U21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195" t="str">
        <f>_xlfn.CONCAT(Table1[[#This Row],[state]],Table1[[#This Row],[Goal Range]])</f>
        <v>successful19999</v>
      </c>
    </row>
    <row r="2196" spans="1:22" ht="57.6" hidden="1">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1">
        <f t="shared" si="208"/>
        <v>42425.757986111115</v>
      </c>
      <c r="T2196" s="11">
        <f t="shared" si="209"/>
        <v>42455.716319444444</v>
      </c>
      <c r="U21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196" t="str">
        <f>_xlfn.CONCAT(Table1[[#This Row],[state]],Table1[[#This Row],[Goal Range]])</f>
        <v>successful14999</v>
      </c>
    </row>
    <row r="2197" spans="1:22" ht="28.8" hidden="1">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1">
        <f t="shared" si="208"/>
        <v>42197.771990740745</v>
      </c>
      <c r="T2197" s="11">
        <f t="shared" si="209"/>
        <v>42227.771990740745</v>
      </c>
      <c r="U21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197" t="str">
        <f>_xlfn.CONCAT(Table1[[#This Row],[state]],Table1[[#This Row],[Goal Range]])</f>
        <v>successful4999</v>
      </c>
    </row>
    <row r="2198" spans="1:22" ht="28.8" hidden="1">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1">
        <f t="shared" si="208"/>
        <v>42675.487291666665</v>
      </c>
      <c r="T2198" s="11">
        <f t="shared" si="209"/>
        <v>42706.291666666672</v>
      </c>
      <c r="U21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198" t="str">
        <f>_xlfn.CONCAT(Table1[[#This Row],[state]],Table1[[#This Row],[Goal Range]])</f>
        <v>successful14999</v>
      </c>
    </row>
    <row r="2199" spans="1:22" ht="43.2" hidden="1">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1">
        <f t="shared" si="208"/>
        <v>42033.584016203706</v>
      </c>
      <c r="T2199" s="11">
        <f t="shared" si="209"/>
        <v>42063.584016203706</v>
      </c>
      <c r="U21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199" t="str">
        <f>_xlfn.CONCAT(Table1[[#This Row],[state]],Table1[[#This Row],[Goal Range]])</f>
        <v>successful34999</v>
      </c>
    </row>
    <row r="2200" spans="1:22" ht="43.2" hidden="1">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1">
        <f t="shared" si="208"/>
        <v>42292.513888888891</v>
      </c>
      <c r="T2200" s="11">
        <f t="shared" si="209"/>
        <v>42322.555555555555</v>
      </c>
      <c r="U22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2200" t="str">
        <f>_xlfn.CONCAT(Table1[[#This Row],[state]],Table1[[#This Row],[Goal Range]])</f>
        <v>successful44999</v>
      </c>
    </row>
    <row r="2201" spans="1:22" ht="28.8" hidden="1">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1">
        <f t="shared" si="208"/>
        <v>42262.416643518518</v>
      </c>
      <c r="T2201" s="11">
        <f t="shared" si="209"/>
        <v>42292.416643518518</v>
      </c>
      <c r="U22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01" t="str">
        <f>_xlfn.CONCAT(Table1[[#This Row],[state]],Table1[[#This Row],[Goal Range]])</f>
        <v>successful9999</v>
      </c>
    </row>
    <row r="2202" spans="1:22" ht="43.2" hidden="1">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1">
        <f t="shared" si="208"/>
        <v>42163.625787037032</v>
      </c>
      <c r="T2202" s="11">
        <f t="shared" si="209"/>
        <v>42191.125</v>
      </c>
      <c r="U22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02" t="str">
        <f>_xlfn.CONCAT(Table1[[#This Row],[state]],Table1[[#This Row],[Goal Range]])</f>
        <v>successful4999</v>
      </c>
    </row>
    <row r="2203" spans="1:22" ht="43.2" hidden="1">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1">
        <f t="shared" si="208"/>
        <v>41276.846817129634</v>
      </c>
      <c r="T2203" s="11">
        <f t="shared" si="209"/>
        <v>41290.846817129634</v>
      </c>
      <c r="U22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03" t="str">
        <f>_xlfn.CONCAT(Table1[[#This Row],[state]],Table1[[#This Row],[Goal Range]])</f>
        <v>successful1000</v>
      </c>
    </row>
    <row r="2204" spans="1:22" ht="28.8" hidden="1">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1">
        <f t="shared" si="208"/>
        <v>41184.849166666667</v>
      </c>
      <c r="T2204" s="11">
        <f t="shared" si="209"/>
        <v>41214.849166666667</v>
      </c>
      <c r="U22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04" t="str">
        <f>_xlfn.CONCAT(Table1[[#This Row],[state]],Table1[[#This Row],[Goal Range]])</f>
        <v>successful4999</v>
      </c>
    </row>
    <row r="2205" spans="1:22" ht="43.2" hidden="1">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1">
        <f t="shared" si="208"/>
        <v>42241.85974537037</v>
      </c>
      <c r="T2205" s="11">
        <f t="shared" si="209"/>
        <v>42271.85974537037</v>
      </c>
      <c r="U22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05" t="str">
        <f>_xlfn.CONCAT(Table1[[#This Row],[state]],Table1[[#This Row],[Goal Range]])</f>
        <v>successful4999</v>
      </c>
    </row>
    <row r="2206" spans="1:22" ht="43.2" hidden="1">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1">
        <f t="shared" si="208"/>
        <v>41312.311562499999</v>
      </c>
      <c r="T2206" s="11">
        <f t="shared" si="209"/>
        <v>41342.311562499999</v>
      </c>
      <c r="U22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06" t="str">
        <f>_xlfn.CONCAT(Table1[[#This Row],[state]],Table1[[#This Row],[Goal Range]])</f>
        <v>successful4999</v>
      </c>
    </row>
    <row r="2207" spans="1:22" ht="43.2" hidden="1">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1">
        <f t="shared" si="208"/>
        <v>41031.82163194444</v>
      </c>
      <c r="T2207" s="11">
        <f t="shared" si="209"/>
        <v>41061.82163194444</v>
      </c>
      <c r="U22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07" t="str">
        <f>_xlfn.CONCAT(Table1[[#This Row],[state]],Table1[[#This Row],[Goal Range]])</f>
        <v>successful1000</v>
      </c>
    </row>
    <row r="2208" spans="1:22" ht="43.2" hidden="1">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1">
        <f t="shared" si="208"/>
        <v>40997.257222222222</v>
      </c>
      <c r="T2208" s="11">
        <f t="shared" si="209"/>
        <v>41015.257222222222</v>
      </c>
      <c r="U22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08" t="str">
        <f>_xlfn.CONCAT(Table1[[#This Row],[state]],Table1[[#This Row],[Goal Range]])</f>
        <v>successful4999</v>
      </c>
    </row>
    <row r="2209" spans="1:22" ht="43.2" hidden="1">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1">
        <f t="shared" si="208"/>
        <v>41564.194131944445</v>
      </c>
      <c r="T2209" s="11">
        <f t="shared" si="209"/>
        <v>41594.235798611109</v>
      </c>
      <c r="U22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09" t="str">
        <f>_xlfn.CONCAT(Table1[[#This Row],[state]],Table1[[#This Row],[Goal Range]])</f>
        <v>successful4999</v>
      </c>
    </row>
    <row r="2210" spans="1:22" ht="43.2" hidden="1">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1">
        <f t="shared" si="208"/>
        <v>40946.882245370369</v>
      </c>
      <c r="T2210" s="11">
        <f t="shared" si="209"/>
        <v>41006.166666666664</v>
      </c>
      <c r="U22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10" t="str">
        <f>_xlfn.CONCAT(Table1[[#This Row],[state]],Table1[[#This Row],[Goal Range]])</f>
        <v>successful4999</v>
      </c>
    </row>
    <row r="2211" spans="1:22" ht="28.8" hidden="1">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1">
        <f t="shared" si="208"/>
        <v>41732.479675925926</v>
      </c>
      <c r="T2211" s="11">
        <f t="shared" si="209"/>
        <v>41743.958333333336</v>
      </c>
      <c r="U22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11" t="str">
        <f>_xlfn.CONCAT(Table1[[#This Row],[state]],Table1[[#This Row],[Goal Range]])</f>
        <v>successful1000</v>
      </c>
    </row>
    <row r="2212" spans="1:22" ht="43.2" hidden="1">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1">
        <f t="shared" si="208"/>
        <v>40956.066087962965</v>
      </c>
      <c r="T2212" s="11">
        <f t="shared" si="209"/>
        <v>41013.73333333333</v>
      </c>
      <c r="U22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12" t="str">
        <f>_xlfn.CONCAT(Table1[[#This Row],[state]],Table1[[#This Row],[Goal Range]])</f>
        <v>successful4999</v>
      </c>
    </row>
    <row r="2213" spans="1:22" ht="43.2" hidden="1">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1">
        <f t="shared" si="208"/>
        <v>41716.785011574073</v>
      </c>
      <c r="T2213" s="11">
        <f t="shared" si="209"/>
        <v>41739.290972222225</v>
      </c>
      <c r="U22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13" t="str">
        <f>_xlfn.CONCAT(Table1[[#This Row],[state]],Table1[[#This Row],[Goal Range]])</f>
        <v>successful4999</v>
      </c>
    </row>
    <row r="2214" spans="1:22" ht="43.2" hidden="1">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1">
        <f t="shared" si="208"/>
        <v>41548.747418981482</v>
      </c>
      <c r="T2214" s="11">
        <f t="shared" si="209"/>
        <v>41582.041666666664</v>
      </c>
      <c r="U22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14" t="str">
        <f>_xlfn.CONCAT(Table1[[#This Row],[state]],Table1[[#This Row],[Goal Range]])</f>
        <v>successful9999</v>
      </c>
    </row>
    <row r="2215" spans="1:22" ht="57.6" hidden="1">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1">
        <f t="shared" si="208"/>
        <v>42109.826145833329</v>
      </c>
      <c r="T2215" s="11">
        <f t="shared" si="209"/>
        <v>42139.826145833329</v>
      </c>
      <c r="U22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15" t="str">
        <f>_xlfn.CONCAT(Table1[[#This Row],[state]],Table1[[#This Row],[Goal Range]])</f>
        <v>successful1000</v>
      </c>
    </row>
    <row r="2216" spans="1:22" ht="43.2" hidden="1">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1">
        <f t="shared" si="208"/>
        <v>41646.792222222226</v>
      </c>
      <c r="T2216" s="11">
        <f t="shared" si="209"/>
        <v>41676.792222222226</v>
      </c>
      <c r="U22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16" t="str">
        <f>_xlfn.CONCAT(Table1[[#This Row],[state]],Table1[[#This Row],[Goal Range]])</f>
        <v>successful1000</v>
      </c>
    </row>
    <row r="2217" spans="1:22" ht="28.8" hidden="1">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1">
        <f t="shared" si="208"/>
        <v>40958.717268518521</v>
      </c>
      <c r="T2217" s="11">
        <f t="shared" si="209"/>
        <v>40981.290972222225</v>
      </c>
      <c r="U22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17" t="str">
        <f>_xlfn.CONCAT(Table1[[#This Row],[state]],Table1[[#This Row],[Goal Range]])</f>
        <v>successful1000</v>
      </c>
    </row>
    <row r="2218" spans="1:22" ht="43.2" hidden="1">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1">
        <f t="shared" si="208"/>
        <v>42194.751678240747</v>
      </c>
      <c r="T2218" s="11">
        <f t="shared" si="209"/>
        <v>42208.751678240747</v>
      </c>
      <c r="U22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18" t="str">
        <f>_xlfn.CONCAT(Table1[[#This Row],[state]],Table1[[#This Row],[Goal Range]])</f>
        <v>successful1000</v>
      </c>
    </row>
    <row r="2219" spans="1:22" ht="43.2" hidden="1">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1">
        <f t="shared" si="208"/>
        <v>42299.776770833334</v>
      </c>
      <c r="T2219" s="11">
        <f t="shared" si="209"/>
        <v>42310.333333333328</v>
      </c>
      <c r="U22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19" t="str">
        <f>_xlfn.CONCAT(Table1[[#This Row],[state]],Table1[[#This Row],[Goal Range]])</f>
        <v>successful1000</v>
      </c>
    </row>
    <row r="2220" spans="1:22" ht="43.2" hidden="1">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1">
        <f t="shared" si="208"/>
        <v>41127.812303240738</v>
      </c>
      <c r="T2220" s="11">
        <f t="shared" si="209"/>
        <v>41150</v>
      </c>
      <c r="U22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20" t="str">
        <f>_xlfn.CONCAT(Table1[[#This Row],[state]],Table1[[#This Row],[Goal Range]])</f>
        <v>successful4999</v>
      </c>
    </row>
    <row r="2221" spans="1:22" ht="43.2" hidden="1">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1">
        <f t="shared" si="208"/>
        <v>42205.718888888892</v>
      </c>
      <c r="T2221" s="11">
        <f t="shared" si="209"/>
        <v>42235.718888888892</v>
      </c>
      <c r="U22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21" t="str">
        <f>_xlfn.CONCAT(Table1[[#This Row],[state]],Table1[[#This Row],[Goal Range]])</f>
        <v>successful4999</v>
      </c>
    </row>
    <row r="2222" spans="1:22" ht="43.2" hidden="1">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1">
        <f t="shared" si="208"/>
        <v>41452.060601851852</v>
      </c>
      <c r="T2222" s="11">
        <f t="shared" si="209"/>
        <v>41482.060601851852</v>
      </c>
      <c r="U22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22" t="str">
        <f>_xlfn.CONCAT(Table1[[#This Row],[state]],Table1[[#This Row],[Goal Range]])</f>
        <v>successful4999</v>
      </c>
    </row>
    <row r="2223" spans="1:22" ht="43.2" hidden="1">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1">
        <f t="shared" si="208"/>
        <v>42452.666770833333</v>
      </c>
      <c r="T2223" s="11">
        <f t="shared" si="209"/>
        <v>42483</v>
      </c>
      <c r="U22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23" t="str">
        <f>_xlfn.CONCAT(Table1[[#This Row],[state]],Table1[[#This Row],[Goal Range]])</f>
        <v>successful9999</v>
      </c>
    </row>
    <row r="2224" spans="1:22" ht="43.2" hidden="1">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1">
        <f t="shared" si="208"/>
        <v>40906.787581018521</v>
      </c>
      <c r="T2224" s="11">
        <f t="shared" si="209"/>
        <v>40936.787581018521</v>
      </c>
      <c r="U22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24" t="str">
        <f>_xlfn.CONCAT(Table1[[#This Row],[state]],Table1[[#This Row],[Goal Range]])</f>
        <v>successful1000</v>
      </c>
    </row>
    <row r="2225" spans="1:22" ht="57.6" hidden="1">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1">
        <f t="shared" si="208"/>
        <v>42152.640833333338</v>
      </c>
      <c r="T2225" s="11">
        <f t="shared" si="209"/>
        <v>42182.640833333338</v>
      </c>
      <c r="U22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225" t="str">
        <f>_xlfn.CONCAT(Table1[[#This Row],[state]],Table1[[#This Row],[Goal Range]])</f>
        <v>successful19999</v>
      </c>
    </row>
    <row r="2226" spans="1:22" ht="43.2" hidden="1">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1">
        <f t="shared" si="208"/>
        <v>42644.667534722219</v>
      </c>
      <c r="T2226" s="11">
        <f t="shared" si="209"/>
        <v>42672.791666666672</v>
      </c>
      <c r="U22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226" t="str">
        <f>_xlfn.CONCAT(Table1[[#This Row],[state]],Table1[[#This Row],[Goal Range]])</f>
        <v>successful14999</v>
      </c>
    </row>
    <row r="2227" spans="1:22" ht="43.2" hidden="1">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1">
        <f t="shared" si="208"/>
        <v>41873.79184027778</v>
      </c>
      <c r="T2227" s="11">
        <f t="shared" si="209"/>
        <v>41903.79184027778</v>
      </c>
      <c r="U22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227" t="str">
        <f>_xlfn.CONCAT(Table1[[#This Row],[state]],Table1[[#This Row],[Goal Range]])</f>
        <v>successful24999</v>
      </c>
    </row>
    <row r="2228" spans="1:22" ht="43.2" hidden="1">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1">
        <f t="shared" si="208"/>
        <v>42381.79886574074</v>
      </c>
      <c r="T2228" s="11">
        <f t="shared" si="209"/>
        <v>42412.207638888889</v>
      </c>
      <c r="U22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228" t="str">
        <f>_xlfn.CONCAT(Table1[[#This Row],[state]],Table1[[#This Row],[Goal Range]])</f>
        <v>successful19999</v>
      </c>
    </row>
    <row r="2229" spans="1:22" ht="43.2" hidden="1">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1">
        <f t="shared" si="208"/>
        <v>41561.807349537034</v>
      </c>
      <c r="T2229" s="11">
        <f t="shared" si="209"/>
        <v>41591.849016203705</v>
      </c>
      <c r="U22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229" t="str">
        <f>_xlfn.CONCAT(Table1[[#This Row],[state]],Table1[[#This Row],[Goal Range]])</f>
        <v>successful14999</v>
      </c>
    </row>
    <row r="2230" spans="1:22" ht="57.6" hidden="1">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1">
        <f t="shared" si="208"/>
        <v>42202.278194444443</v>
      </c>
      <c r="T2230" s="11">
        <f t="shared" si="209"/>
        <v>42232.278194444443</v>
      </c>
      <c r="U22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30" t="str">
        <f>_xlfn.CONCAT(Table1[[#This Row],[state]],Table1[[#This Row],[Goal Range]])</f>
        <v>successful4999</v>
      </c>
    </row>
    <row r="2231" spans="1:22" ht="43.2" hidden="1">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1">
        <f t="shared" si="208"/>
        <v>41484.664247685185</v>
      </c>
      <c r="T2231" s="11">
        <f t="shared" si="209"/>
        <v>41520.166666666664</v>
      </c>
      <c r="U22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31" t="str">
        <f>_xlfn.CONCAT(Table1[[#This Row],[state]],Table1[[#This Row],[Goal Range]])</f>
        <v>successful9999</v>
      </c>
    </row>
    <row r="2232" spans="1:22" ht="43.2" hidden="1">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1">
        <f t="shared" si="208"/>
        <v>41724.881099537037</v>
      </c>
      <c r="T2232" s="11">
        <f t="shared" si="209"/>
        <v>41754.881099537037</v>
      </c>
      <c r="U22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32" t="str">
        <f>_xlfn.CONCAT(Table1[[#This Row],[state]],Table1[[#This Row],[Goal Range]])</f>
        <v>successful9999</v>
      </c>
    </row>
    <row r="2233" spans="1:22" ht="43.2" hidden="1">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1">
        <f t="shared" si="208"/>
        <v>41423.910891203705</v>
      </c>
      <c r="T2233" s="11">
        <f t="shared" si="209"/>
        <v>41450.208333333336</v>
      </c>
      <c r="U22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33" t="str">
        <f>_xlfn.CONCAT(Table1[[#This Row],[state]],Table1[[#This Row],[Goal Range]])</f>
        <v>successful4999</v>
      </c>
    </row>
    <row r="2234" spans="1:22" ht="43.2" hidden="1">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1">
        <f t="shared" si="208"/>
        <v>41806.794074074074</v>
      </c>
      <c r="T2234" s="11">
        <f t="shared" si="209"/>
        <v>41839.125</v>
      </c>
      <c r="U22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34" t="str">
        <f>_xlfn.CONCAT(Table1[[#This Row],[state]],Table1[[#This Row],[Goal Range]])</f>
        <v>successful9999</v>
      </c>
    </row>
    <row r="2235" spans="1:22" ht="43.2" hidden="1">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1">
        <f t="shared" si="208"/>
        <v>42331.378923611104</v>
      </c>
      <c r="T2235" s="11">
        <f t="shared" si="209"/>
        <v>42352</v>
      </c>
      <c r="U22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35" t="str">
        <f>_xlfn.CONCAT(Table1[[#This Row],[state]],Table1[[#This Row],[Goal Range]])</f>
        <v>successful4999</v>
      </c>
    </row>
    <row r="2236" spans="1:22" ht="43.2" hidden="1">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1">
        <f t="shared" si="208"/>
        <v>42710.824618055558</v>
      </c>
      <c r="T2236" s="11">
        <f t="shared" si="209"/>
        <v>42740.824618055558</v>
      </c>
      <c r="U22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36" t="str">
        <f>_xlfn.CONCAT(Table1[[#This Row],[state]],Table1[[#This Row],[Goal Range]])</f>
        <v>successful1000</v>
      </c>
    </row>
    <row r="2237" spans="1:22" ht="28.8" hidden="1">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1">
        <f t="shared" si="208"/>
        <v>42062.022118055553</v>
      </c>
      <c r="T2237" s="11">
        <f t="shared" si="209"/>
        <v>42091.980451388896</v>
      </c>
      <c r="U22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237" t="str">
        <f>_xlfn.CONCAT(Table1[[#This Row],[state]],Table1[[#This Row],[Goal Range]])</f>
        <v>successful14999</v>
      </c>
    </row>
    <row r="2238" spans="1:22" ht="43.2" hidden="1">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1">
        <f t="shared" si="208"/>
        <v>42371.617164351846</v>
      </c>
      <c r="T2238" s="11">
        <f t="shared" si="209"/>
        <v>42401.617164351846</v>
      </c>
      <c r="U22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38" t="str">
        <f>_xlfn.CONCAT(Table1[[#This Row],[state]],Table1[[#This Row],[Goal Range]])</f>
        <v>successful4999</v>
      </c>
    </row>
    <row r="2239" spans="1:22" ht="43.2" hidden="1">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1">
        <f t="shared" si="208"/>
        <v>41915.003275462965</v>
      </c>
      <c r="T2239" s="11">
        <f t="shared" si="209"/>
        <v>41955.332638888889</v>
      </c>
      <c r="U22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239" t="str">
        <f>_xlfn.CONCAT(Table1[[#This Row],[state]],Table1[[#This Row],[Goal Range]])</f>
        <v>successful19999</v>
      </c>
    </row>
    <row r="2240" spans="1:22" ht="28.8" hidden="1">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1">
        <f t="shared" si="208"/>
        <v>42774.621712962966</v>
      </c>
      <c r="T2240" s="11">
        <f t="shared" si="209"/>
        <v>42804.621712962966</v>
      </c>
      <c r="U22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40" t="str">
        <f>_xlfn.CONCAT(Table1[[#This Row],[state]],Table1[[#This Row],[Goal Range]])</f>
        <v>successful4999</v>
      </c>
    </row>
    <row r="2241" spans="1:22" ht="28.8" hidden="1">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1">
        <f t="shared" si="208"/>
        <v>41572.958495370374</v>
      </c>
      <c r="T2241" s="11">
        <f t="shared" si="209"/>
        <v>41609.168055555558</v>
      </c>
      <c r="U22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241" t="str">
        <f>_xlfn.CONCAT(Table1[[#This Row],[state]],Table1[[#This Row],[Goal Range]])</f>
        <v>successful29999</v>
      </c>
    </row>
    <row r="2242" spans="1:22" ht="43.2" hidden="1">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210">E2242/D2242</f>
        <v>2.7067999999999999</v>
      </c>
      <c r="P2242" s="6">
        <f t="shared" si="205"/>
        <v>140.97916666666666</v>
      </c>
      <c r="Q2242" t="str">
        <f t="shared" si="206"/>
        <v>games</v>
      </c>
      <c r="R2242" t="str">
        <f t="shared" si="207"/>
        <v>tabletop games</v>
      </c>
      <c r="S2242" s="11">
        <f t="shared" si="208"/>
        <v>42452.825740740736</v>
      </c>
      <c r="T2242" s="11">
        <f t="shared" si="209"/>
        <v>42482.825740740736</v>
      </c>
      <c r="U22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42" t="str">
        <f>_xlfn.CONCAT(Table1[[#This Row],[state]],Table1[[#This Row],[Goal Range]])</f>
        <v>successful9999</v>
      </c>
    </row>
    <row r="2243" spans="1:22" ht="43.2" hidden="1">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210"/>
        <v>8.0640000000000001</v>
      </c>
      <c r="P2243" s="6">
        <f t="shared" ref="P2243:P2306" si="211">E2243/L2243</f>
        <v>49.472392638036808</v>
      </c>
      <c r="Q2243" t="str">
        <f t="shared" ref="Q2243:Q2306" si="212">LEFT(N2243,FIND("/",N2243)-1)</f>
        <v>games</v>
      </c>
      <c r="R2243" t="str">
        <f t="shared" ref="R2243:R2306" si="213">RIGHT(N2243,LEN(N2243)-FIND("/",N2243))</f>
        <v>tabletop games</v>
      </c>
      <c r="S2243" s="11">
        <f t="shared" ref="S2243:S2306" si="214">(((J2243/60)/60)/24)+DATE(1970,1,1)</f>
        <v>42766.827546296292</v>
      </c>
      <c r="T2243" s="11">
        <f t="shared" ref="T2243:T2306" si="215">(((I2243/60)/60)/24)+DATE(1970,1,1)</f>
        <v>42796.827546296292</v>
      </c>
      <c r="U22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43" t="str">
        <f>_xlfn.CONCAT(Table1[[#This Row],[state]],Table1[[#This Row],[Goal Range]])</f>
        <v>successful4999</v>
      </c>
    </row>
    <row r="2244" spans="1:22" ht="28.8" hidden="1">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1">
        <f t="shared" si="214"/>
        <v>41569.575613425928</v>
      </c>
      <c r="T2244" s="11">
        <f t="shared" si="215"/>
        <v>41605.126388888886</v>
      </c>
      <c r="U22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244" t="str">
        <f>_xlfn.CONCAT(Table1[[#This Row],[state]],Table1[[#This Row],[Goal Range]])</f>
        <v>successful14999</v>
      </c>
    </row>
    <row r="2245" spans="1:22" ht="43.2" hidden="1">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1">
        <f t="shared" si="214"/>
        <v>42800.751041666663</v>
      </c>
      <c r="T2245" s="11">
        <f t="shared" si="215"/>
        <v>42807.125</v>
      </c>
      <c r="U22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45" t="str">
        <f>_xlfn.CONCAT(Table1[[#This Row],[state]],Table1[[#This Row],[Goal Range]])</f>
        <v>successful1000</v>
      </c>
    </row>
    <row r="2246" spans="1:22" ht="43.2" hidden="1">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1">
        <f t="shared" si="214"/>
        <v>42647.818819444445</v>
      </c>
      <c r="T2246" s="11">
        <f t="shared" si="215"/>
        <v>42659.854166666672</v>
      </c>
      <c r="U22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46" t="str">
        <f>_xlfn.CONCAT(Table1[[#This Row],[state]],Table1[[#This Row],[Goal Range]])</f>
        <v>successful9999</v>
      </c>
    </row>
    <row r="2247" spans="1:22" ht="43.2" hidden="1">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1">
        <f t="shared" si="214"/>
        <v>41660.708530092597</v>
      </c>
      <c r="T2247" s="11">
        <f t="shared" si="215"/>
        <v>41691.75</v>
      </c>
      <c r="U22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47" t="str">
        <f>_xlfn.CONCAT(Table1[[#This Row],[state]],Table1[[#This Row],[Goal Range]])</f>
        <v>successful4999</v>
      </c>
    </row>
    <row r="2248" spans="1:22" ht="43.2" hidden="1">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1">
        <f t="shared" si="214"/>
        <v>42221.79178240741</v>
      </c>
      <c r="T2248" s="11">
        <f t="shared" si="215"/>
        <v>42251.79178240741</v>
      </c>
      <c r="U22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48" t="str">
        <f>_xlfn.CONCAT(Table1[[#This Row],[state]],Table1[[#This Row],[Goal Range]])</f>
        <v>successful4999</v>
      </c>
    </row>
    <row r="2249" spans="1:22" ht="28.8" hidden="1">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1">
        <f t="shared" si="214"/>
        <v>42200.666261574079</v>
      </c>
      <c r="T2249" s="11">
        <f t="shared" si="215"/>
        <v>42214.666261574079</v>
      </c>
      <c r="U22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249" t="str">
        <f>_xlfn.CONCAT(Table1[[#This Row],[state]],Table1[[#This Row],[Goal Range]])</f>
        <v>successful19999</v>
      </c>
    </row>
    <row r="2250" spans="1:22" ht="43.2" hidden="1">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1">
        <f t="shared" si="214"/>
        <v>42688.875902777778</v>
      </c>
      <c r="T2250" s="11">
        <f t="shared" si="215"/>
        <v>42718.875902777778</v>
      </c>
      <c r="U22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50" t="str">
        <f>_xlfn.CONCAT(Table1[[#This Row],[state]],Table1[[#This Row],[Goal Range]])</f>
        <v>successful9999</v>
      </c>
    </row>
    <row r="2251" spans="1:22" ht="43.2" hidden="1">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1">
        <f t="shared" si="214"/>
        <v>41336.703298611108</v>
      </c>
      <c r="T2251" s="11">
        <f t="shared" si="215"/>
        <v>41366.661631944444</v>
      </c>
      <c r="U22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51" t="str">
        <f>_xlfn.CONCAT(Table1[[#This Row],[state]],Table1[[#This Row],[Goal Range]])</f>
        <v>successful4999</v>
      </c>
    </row>
    <row r="2252" spans="1:22" ht="43.2" hidden="1">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1">
        <f t="shared" si="214"/>
        <v>42677.005474537036</v>
      </c>
      <c r="T2252" s="11">
        <f t="shared" si="215"/>
        <v>42707.0471412037</v>
      </c>
      <c r="U22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252" t="str">
        <f>_xlfn.CONCAT(Table1[[#This Row],[state]],Table1[[#This Row],[Goal Range]])</f>
        <v>successful29999</v>
      </c>
    </row>
    <row r="2253" spans="1:22" ht="43.2" hidden="1">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1">
        <f t="shared" si="214"/>
        <v>41846.34579861111</v>
      </c>
      <c r="T2253" s="11">
        <f t="shared" si="215"/>
        <v>41867.34579861111</v>
      </c>
      <c r="U22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53" t="str">
        <f>_xlfn.CONCAT(Table1[[#This Row],[state]],Table1[[#This Row],[Goal Range]])</f>
        <v>successful9999</v>
      </c>
    </row>
    <row r="2254" spans="1:22" ht="43.2" hidden="1">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1">
        <f t="shared" si="214"/>
        <v>42573.327986111108</v>
      </c>
      <c r="T2254" s="11">
        <f t="shared" si="215"/>
        <v>42588.327986111108</v>
      </c>
      <c r="U22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54" t="str">
        <f>_xlfn.CONCAT(Table1[[#This Row],[state]],Table1[[#This Row],[Goal Range]])</f>
        <v>successful9999</v>
      </c>
    </row>
    <row r="2255" spans="1:22" ht="43.2" hidden="1">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1">
        <f t="shared" si="214"/>
        <v>42296.631331018521</v>
      </c>
      <c r="T2255" s="11">
        <f t="shared" si="215"/>
        <v>42326.672997685186</v>
      </c>
      <c r="U22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55" t="str">
        <f>_xlfn.CONCAT(Table1[[#This Row],[state]],Table1[[#This Row],[Goal Range]])</f>
        <v>successful9999</v>
      </c>
    </row>
    <row r="2256" spans="1:22" ht="43.2" hidden="1">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1">
        <f t="shared" si="214"/>
        <v>42752.647777777776</v>
      </c>
      <c r="T2256" s="11">
        <f t="shared" si="215"/>
        <v>42759.647777777776</v>
      </c>
      <c r="U22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56" t="str">
        <f>_xlfn.CONCAT(Table1[[#This Row],[state]],Table1[[#This Row],[Goal Range]])</f>
        <v>successful1000</v>
      </c>
    </row>
    <row r="2257" spans="1:22" ht="28.8" hidden="1">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1">
        <f t="shared" si="214"/>
        <v>42467.951979166668</v>
      </c>
      <c r="T2257" s="11">
        <f t="shared" si="215"/>
        <v>42497.951979166668</v>
      </c>
      <c r="U22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57" t="str">
        <f>_xlfn.CONCAT(Table1[[#This Row],[state]],Table1[[#This Row],[Goal Range]])</f>
        <v>successful4999</v>
      </c>
    </row>
    <row r="2258" spans="1:22" ht="43.2" hidden="1">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1">
        <f t="shared" si="214"/>
        <v>42682.451921296291</v>
      </c>
      <c r="T2258" s="11">
        <f t="shared" si="215"/>
        <v>42696.451921296291</v>
      </c>
      <c r="U22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58" t="str">
        <f>_xlfn.CONCAT(Table1[[#This Row],[state]],Table1[[#This Row],[Goal Range]])</f>
        <v>successful1000</v>
      </c>
    </row>
    <row r="2259" spans="1:22" ht="57.6" hidden="1">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1">
        <f t="shared" si="214"/>
        <v>42505.936678240745</v>
      </c>
      <c r="T2259" s="11">
        <f t="shared" si="215"/>
        <v>42540.958333333328</v>
      </c>
      <c r="U22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59" t="str">
        <f>_xlfn.CONCAT(Table1[[#This Row],[state]],Table1[[#This Row],[Goal Range]])</f>
        <v>successful4999</v>
      </c>
    </row>
    <row r="2260" spans="1:22" ht="28.8" hidden="1">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1">
        <f t="shared" si="214"/>
        <v>42136.75100694444</v>
      </c>
      <c r="T2260" s="11">
        <f t="shared" si="215"/>
        <v>42166.75100694444</v>
      </c>
      <c r="U22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60" t="str">
        <f>_xlfn.CONCAT(Table1[[#This Row],[state]],Table1[[#This Row],[Goal Range]])</f>
        <v>successful4999</v>
      </c>
    </row>
    <row r="2261" spans="1:22" ht="43.2" hidden="1">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1">
        <f t="shared" si="214"/>
        <v>42702.804814814815</v>
      </c>
      <c r="T2261" s="11">
        <f t="shared" si="215"/>
        <v>42712.804814814815</v>
      </c>
      <c r="U22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61" t="str">
        <f>_xlfn.CONCAT(Table1[[#This Row],[state]],Table1[[#This Row],[Goal Range]])</f>
        <v>successful4999</v>
      </c>
    </row>
    <row r="2262" spans="1:22" ht="43.2" hidden="1">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1">
        <f t="shared" si="214"/>
        <v>41695.016782407409</v>
      </c>
      <c r="T2262" s="11">
        <f t="shared" si="215"/>
        <v>41724.975115740745</v>
      </c>
      <c r="U22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62" t="str">
        <f>_xlfn.CONCAT(Table1[[#This Row],[state]],Table1[[#This Row],[Goal Range]])</f>
        <v>successful4999</v>
      </c>
    </row>
    <row r="2263" spans="1:22" ht="43.2" hidden="1">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1">
        <f t="shared" si="214"/>
        <v>42759.724768518514</v>
      </c>
      <c r="T2263" s="11">
        <f t="shared" si="215"/>
        <v>42780.724768518514</v>
      </c>
      <c r="U22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63" t="str">
        <f>_xlfn.CONCAT(Table1[[#This Row],[state]],Table1[[#This Row],[Goal Range]])</f>
        <v>successful4999</v>
      </c>
    </row>
    <row r="2264" spans="1:22" ht="43.2" hidden="1">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1">
        <f t="shared" si="214"/>
        <v>41926.585162037038</v>
      </c>
      <c r="T2264" s="11">
        <f t="shared" si="215"/>
        <v>41961</v>
      </c>
      <c r="U22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64" t="str">
        <f>_xlfn.CONCAT(Table1[[#This Row],[state]],Table1[[#This Row],[Goal Range]])</f>
        <v>successful4999</v>
      </c>
    </row>
    <row r="2265" spans="1:22" ht="43.2" hidden="1">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1">
        <f t="shared" si="214"/>
        <v>42014.832326388889</v>
      </c>
      <c r="T2265" s="11">
        <f t="shared" si="215"/>
        <v>42035.832326388889</v>
      </c>
      <c r="U22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65" t="str">
        <f>_xlfn.CONCAT(Table1[[#This Row],[state]],Table1[[#This Row],[Goal Range]])</f>
        <v>successful9999</v>
      </c>
    </row>
    <row r="2266" spans="1:22" ht="57.6" hidden="1">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1">
        <f t="shared" si="214"/>
        <v>42496.582337962958</v>
      </c>
      <c r="T2266" s="11">
        <f t="shared" si="215"/>
        <v>42513.125</v>
      </c>
      <c r="U22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66" t="str">
        <f>_xlfn.CONCAT(Table1[[#This Row],[state]],Table1[[#This Row],[Goal Range]])</f>
        <v>successful9999</v>
      </c>
    </row>
    <row r="2267" spans="1:22" ht="43.2" hidden="1">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1">
        <f t="shared" si="214"/>
        <v>42689.853090277778</v>
      </c>
      <c r="T2267" s="11">
        <f t="shared" si="215"/>
        <v>42696.853090277778</v>
      </c>
      <c r="U22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67" t="str">
        <f>_xlfn.CONCAT(Table1[[#This Row],[state]],Table1[[#This Row],[Goal Range]])</f>
        <v>successful1000</v>
      </c>
    </row>
    <row r="2268" spans="1:22" ht="43.2" hidden="1">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1">
        <f t="shared" si="214"/>
        <v>42469.874907407408</v>
      </c>
      <c r="T2268" s="11">
        <f t="shared" si="215"/>
        <v>42487.083333333328</v>
      </c>
      <c r="U22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68" t="str">
        <f>_xlfn.CONCAT(Table1[[#This Row],[state]],Table1[[#This Row],[Goal Range]])</f>
        <v>successful4999</v>
      </c>
    </row>
    <row r="2269" spans="1:22" ht="43.2" hidden="1">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1">
        <f t="shared" si="214"/>
        <v>41968.829826388886</v>
      </c>
      <c r="T2269" s="11">
        <f t="shared" si="215"/>
        <v>41994.041666666672</v>
      </c>
      <c r="U22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269" t="str">
        <f>_xlfn.CONCAT(Table1[[#This Row],[state]],Table1[[#This Row],[Goal Range]])</f>
        <v>successful24999</v>
      </c>
    </row>
    <row r="2270" spans="1:22" ht="43.2" hidden="1">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1">
        <f t="shared" si="214"/>
        <v>42776.082349537035</v>
      </c>
      <c r="T2270" s="11">
        <f t="shared" si="215"/>
        <v>42806.082349537035</v>
      </c>
      <c r="U22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270" t="str">
        <f>_xlfn.CONCAT(Table1[[#This Row],[state]],Table1[[#This Row],[Goal Range]])</f>
        <v>successful29999</v>
      </c>
    </row>
    <row r="2271" spans="1:22" ht="43.2" hidden="1">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1">
        <f t="shared" si="214"/>
        <v>42776.704432870371</v>
      </c>
      <c r="T2271" s="11">
        <f t="shared" si="215"/>
        <v>42801.208333333328</v>
      </c>
      <c r="U22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71" t="str">
        <f>_xlfn.CONCAT(Table1[[#This Row],[state]],Table1[[#This Row],[Goal Range]])</f>
        <v>successful4999</v>
      </c>
    </row>
    <row r="2272" spans="1:22" ht="43.2" hidden="1">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1">
        <f t="shared" si="214"/>
        <v>42725.869363425925</v>
      </c>
      <c r="T2272" s="11">
        <f t="shared" si="215"/>
        <v>42745.915972222225</v>
      </c>
      <c r="U22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272" t="str">
        <f>_xlfn.CONCAT(Table1[[#This Row],[state]],Table1[[#This Row],[Goal Range]])</f>
        <v>successful29999</v>
      </c>
    </row>
    <row r="2273" spans="1:22" ht="43.2" hidden="1">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1">
        <f t="shared" si="214"/>
        <v>42684.000046296293</v>
      </c>
      <c r="T2273" s="11">
        <f t="shared" si="215"/>
        <v>42714.000046296293</v>
      </c>
      <c r="U22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273" t="str">
        <f>_xlfn.CONCAT(Table1[[#This Row],[state]],Table1[[#This Row],[Goal Range]])</f>
        <v>successful24999</v>
      </c>
    </row>
    <row r="2274" spans="1:22" ht="43.2" hidden="1">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1">
        <f t="shared" si="214"/>
        <v>42315.699490740735</v>
      </c>
      <c r="T2274" s="11">
        <f t="shared" si="215"/>
        <v>42345.699490740735</v>
      </c>
      <c r="U22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74" t="str">
        <f>_xlfn.CONCAT(Table1[[#This Row],[state]],Table1[[#This Row],[Goal Range]])</f>
        <v>successful4999</v>
      </c>
    </row>
    <row r="2275" spans="1:22" ht="43.2" hidden="1">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1">
        <f t="shared" si="214"/>
        <v>42781.549097222218</v>
      </c>
      <c r="T2275" s="11">
        <f t="shared" si="215"/>
        <v>42806.507430555561</v>
      </c>
      <c r="U22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75" t="str">
        <f>_xlfn.CONCAT(Table1[[#This Row],[state]],Table1[[#This Row],[Goal Range]])</f>
        <v>successful4999</v>
      </c>
    </row>
    <row r="2276" spans="1:22" ht="57.6" hidden="1">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1">
        <f t="shared" si="214"/>
        <v>41663.500659722224</v>
      </c>
      <c r="T2276" s="11">
        <f t="shared" si="215"/>
        <v>41693.500659722224</v>
      </c>
      <c r="U22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76" t="str">
        <f>_xlfn.CONCAT(Table1[[#This Row],[state]],Table1[[#This Row],[Goal Range]])</f>
        <v>successful4999</v>
      </c>
    </row>
    <row r="2277" spans="1:22" ht="43.2" hidden="1">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1">
        <f t="shared" si="214"/>
        <v>41965.616655092599</v>
      </c>
      <c r="T2277" s="11">
        <f t="shared" si="215"/>
        <v>41995.616655092599</v>
      </c>
      <c r="U22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77" t="str">
        <f>_xlfn.CONCAT(Table1[[#This Row],[state]],Table1[[#This Row],[Goal Range]])</f>
        <v>successful1000</v>
      </c>
    </row>
    <row r="2278" spans="1:22" ht="57.6" hidden="1">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1">
        <f t="shared" si="214"/>
        <v>41614.651493055557</v>
      </c>
      <c r="T2278" s="11">
        <f t="shared" si="215"/>
        <v>41644.651493055557</v>
      </c>
      <c r="U22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78" t="str">
        <f>_xlfn.CONCAT(Table1[[#This Row],[state]],Table1[[#This Row],[Goal Range]])</f>
        <v>successful4999</v>
      </c>
    </row>
    <row r="2279" spans="1:22" ht="43.2" hidden="1">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1">
        <f t="shared" si="214"/>
        <v>40936.678506944445</v>
      </c>
      <c r="T2279" s="11">
        <f t="shared" si="215"/>
        <v>40966.678506944445</v>
      </c>
      <c r="U22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79" t="str">
        <f>_xlfn.CONCAT(Table1[[#This Row],[state]],Table1[[#This Row],[Goal Range]])</f>
        <v>successful9999</v>
      </c>
    </row>
    <row r="2280" spans="1:22" ht="28.8" hidden="1">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1">
        <f t="shared" si="214"/>
        <v>42338.709108796291</v>
      </c>
      <c r="T2280" s="11">
        <f t="shared" si="215"/>
        <v>42372.957638888889</v>
      </c>
      <c r="U22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80" t="str">
        <f>_xlfn.CONCAT(Table1[[#This Row],[state]],Table1[[#This Row],[Goal Range]])</f>
        <v>successful4999</v>
      </c>
    </row>
    <row r="2281" spans="1:22" ht="43.2" hidden="1">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1">
        <f t="shared" si="214"/>
        <v>42020.806701388887</v>
      </c>
      <c r="T2281" s="11">
        <f t="shared" si="215"/>
        <v>42039.166666666672</v>
      </c>
      <c r="U22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81" t="str">
        <f>_xlfn.CONCAT(Table1[[#This Row],[state]],Table1[[#This Row],[Goal Range]])</f>
        <v>successful4999</v>
      </c>
    </row>
    <row r="2282" spans="1:22" ht="57.6" hidden="1">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1">
        <f t="shared" si="214"/>
        <v>42234.624895833331</v>
      </c>
      <c r="T2282" s="11">
        <f t="shared" si="215"/>
        <v>42264.624895833331</v>
      </c>
      <c r="U22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82" t="str">
        <f>_xlfn.CONCAT(Table1[[#This Row],[state]],Table1[[#This Row],[Goal Range]])</f>
        <v>successful9999</v>
      </c>
    </row>
    <row r="2283" spans="1:22" ht="43.2" hidden="1">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1">
        <f t="shared" si="214"/>
        <v>40687.285844907405</v>
      </c>
      <c r="T2283" s="11">
        <f t="shared" si="215"/>
        <v>40749.284722222219</v>
      </c>
      <c r="U22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83" t="str">
        <f>_xlfn.CONCAT(Table1[[#This Row],[state]],Table1[[#This Row],[Goal Range]])</f>
        <v>successful1000</v>
      </c>
    </row>
    <row r="2284" spans="1:22" ht="28.8" hidden="1">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1">
        <f t="shared" si="214"/>
        <v>42323.17460648148</v>
      </c>
      <c r="T2284" s="11">
        <f t="shared" si="215"/>
        <v>42383.17460648148</v>
      </c>
      <c r="U22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84" t="str">
        <f>_xlfn.CONCAT(Table1[[#This Row],[state]],Table1[[#This Row],[Goal Range]])</f>
        <v>successful1000</v>
      </c>
    </row>
    <row r="2285" spans="1:22" ht="43.2" hidden="1">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1">
        <f t="shared" si="214"/>
        <v>40978.125046296293</v>
      </c>
      <c r="T2285" s="11">
        <f t="shared" si="215"/>
        <v>41038.083379629628</v>
      </c>
      <c r="U22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85" t="str">
        <f>_xlfn.CONCAT(Table1[[#This Row],[state]],Table1[[#This Row],[Goal Range]])</f>
        <v>successful4999</v>
      </c>
    </row>
    <row r="2286" spans="1:22" ht="28.8" hidden="1">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1">
        <f t="shared" si="214"/>
        <v>40585.796817129631</v>
      </c>
      <c r="T2286" s="11">
        <f t="shared" si="215"/>
        <v>40614.166666666664</v>
      </c>
      <c r="U22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86" t="str">
        <f>_xlfn.CONCAT(Table1[[#This Row],[state]],Table1[[#This Row],[Goal Range]])</f>
        <v>successful9999</v>
      </c>
    </row>
    <row r="2287" spans="1:22" ht="43.2" hidden="1">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1">
        <f t="shared" si="214"/>
        <v>41059.185682870368</v>
      </c>
      <c r="T2287" s="11">
        <f t="shared" si="215"/>
        <v>41089.185682870368</v>
      </c>
      <c r="U22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87" t="str">
        <f>_xlfn.CONCAT(Table1[[#This Row],[state]],Table1[[#This Row],[Goal Range]])</f>
        <v>successful4999</v>
      </c>
    </row>
    <row r="2288" spans="1:22" ht="43.2" hidden="1">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1">
        <f t="shared" si="214"/>
        <v>41494.963587962964</v>
      </c>
      <c r="T2288" s="11">
        <f t="shared" si="215"/>
        <v>41523.165972222225</v>
      </c>
      <c r="U22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88" t="str">
        <f>_xlfn.CONCAT(Table1[[#This Row],[state]],Table1[[#This Row],[Goal Range]])</f>
        <v>successful4999</v>
      </c>
    </row>
    <row r="2289" spans="1:22" ht="43.2" hidden="1">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1">
        <f t="shared" si="214"/>
        <v>41792.667361111111</v>
      </c>
      <c r="T2289" s="11">
        <f t="shared" si="215"/>
        <v>41813.667361111111</v>
      </c>
      <c r="U22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89" t="str">
        <f>_xlfn.CONCAT(Table1[[#This Row],[state]],Table1[[#This Row],[Goal Range]])</f>
        <v>successful4999</v>
      </c>
    </row>
    <row r="2290" spans="1:22" ht="43.2" hidden="1">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1">
        <f t="shared" si="214"/>
        <v>41067.827418981484</v>
      </c>
      <c r="T2290" s="11">
        <f t="shared" si="215"/>
        <v>41086.75</v>
      </c>
      <c r="U22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90" t="str">
        <f>_xlfn.CONCAT(Table1[[#This Row],[state]],Table1[[#This Row],[Goal Range]])</f>
        <v>successful4999</v>
      </c>
    </row>
    <row r="2291" spans="1:22" ht="43.2" hidden="1">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1">
        <f t="shared" si="214"/>
        <v>41571.998379629629</v>
      </c>
      <c r="T2291" s="11">
        <f t="shared" si="215"/>
        <v>41614.973611111112</v>
      </c>
      <c r="U22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91" t="str">
        <f>_xlfn.CONCAT(Table1[[#This Row],[state]],Table1[[#This Row],[Goal Range]])</f>
        <v>successful4999</v>
      </c>
    </row>
    <row r="2292" spans="1:22" ht="43.2" hidden="1">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1">
        <f t="shared" si="214"/>
        <v>40070.253819444442</v>
      </c>
      <c r="T2292" s="11">
        <f t="shared" si="215"/>
        <v>40148.708333333336</v>
      </c>
      <c r="U22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92" t="str">
        <f>_xlfn.CONCAT(Table1[[#This Row],[state]],Table1[[#This Row],[Goal Range]])</f>
        <v>successful4999</v>
      </c>
    </row>
    <row r="2293" spans="1:22" ht="43.2" hidden="1">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1">
        <f t="shared" si="214"/>
        <v>40987.977060185185</v>
      </c>
      <c r="T2293" s="11">
        <f t="shared" si="215"/>
        <v>41022.166666666664</v>
      </c>
      <c r="U22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93" t="str">
        <f>_xlfn.CONCAT(Table1[[#This Row],[state]],Table1[[#This Row],[Goal Range]])</f>
        <v>successful4999</v>
      </c>
    </row>
    <row r="2294" spans="1:22" ht="43.2" hidden="1">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1">
        <f t="shared" si="214"/>
        <v>40987.697638888887</v>
      </c>
      <c r="T2294" s="11">
        <f t="shared" si="215"/>
        <v>41017.697638888887</v>
      </c>
      <c r="U22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94" t="str">
        <f>_xlfn.CONCAT(Table1[[#This Row],[state]],Table1[[#This Row],[Goal Range]])</f>
        <v>successful4999</v>
      </c>
    </row>
    <row r="2295" spans="1:22" ht="28.8" hidden="1">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1">
        <f t="shared" si="214"/>
        <v>41151.708321759259</v>
      </c>
      <c r="T2295" s="11">
        <f t="shared" si="215"/>
        <v>41177.165972222225</v>
      </c>
      <c r="U22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295" t="str">
        <f>_xlfn.CONCAT(Table1[[#This Row],[state]],Table1[[#This Row],[Goal Range]])</f>
        <v>successful1000</v>
      </c>
    </row>
    <row r="2296" spans="1:22" ht="43.2" hidden="1">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1">
        <f t="shared" si="214"/>
        <v>41264.72314814815</v>
      </c>
      <c r="T2296" s="11">
        <f t="shared" si="215"/>
        <v>41294.72314814815</v>
      </c>
      <c r="U22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96" t="str">
        <f>_xlfn.CONCAT(Table1[[#This Row],[state]],Table1[[#This Row],[Goal Range]])</f>
        <v>successful9999</v>
      </c>
    </row>
    <row r="2297" spans="1:22" ht="57.6" hidden="1">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1">
        <f t="shared" si="214"/>
        <v>41270.954351851848</v>
      </c>
      <c r="T2297" s="11">
        <f t="shared" si="215"/>
        <v>41300.954351851848</v>
      </c>
      <c r="U22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97" t="str">
        <f>_xlfn.CONCAT(Table1[[#This Row],[state]],Table1[[#This Row],[Goal Range]])</f>
        <v>successful4999</v>
      </c>
    </row>
    <row r="2298" spans="1:22" ht="43.2" hidden="1">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1">
        <f t="shared" si="214"/>
        <v>40927.731782407405</v>
      </c>
      <c r="T2298" s="11">
        <f t="shared" si="215"/>
        <v>40962.731782407405</v>
      </c>
      <c r="U22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298" t="str">
        <f>_xlfn.CONCAT(Table1[[#This Row],[state]],Table1[[#This Row],[Goal Range]])</f>
        <v>successful9999</v>
      </c>
    </row>
    <row r="2299" spans="1:22" ht="28.8" hidden="1">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1">
        <f t="shared" si="214"/>
        <v>40948.042233796295</v>
      </c>
      <c r="T2299" s="11">
        <f t="shared" si="215"/>
        <v>40982.165972222225</v>
      </c>
      <c r="U22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299" t="str">
        <f>_xlfn.CONCAT(Table1[[#This Row],[state]],Table1[[#This Row],[Goal Range]])</f>
        <v>successful4999</v>
      </c>
    </row>
    <row r="2300" spans="1:22" ht="43.2" hidden="1">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1">
        <f t="shared" si="214"/>
        <v>41694.84065972222</v>
      </c>
      <c r="T2300" s="11">
        <f t="shared" si="215"/>
        <v>41724.798993055556</v>
      </c>
      <c r="U23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300" t="str">
        <f>_xlfn.CONCAT(Table1[[#This Row],[state]],Table1[[#This Row],[Goal Range]])</f>
        <v>successful34999</v>
      </c>
    </row>
    <row r="2301" spans="1:22" ht="43.2" hidden="1">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1">
        <f t="shared" si="214"/>
        <v>40565.032511574071</v>
      </c>
      <c r="T2301" s="11">
        <f t="shared" si="215"/>
        <v>40580.032511574071</v>
      </c>
      <c r="U23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301" t="str">
        <f>_xlfn.CONCAT(Table1[[#This Row],[state]],Table1[[#This Row],[Goal Range]])</f>
        <v>successful1000</v>
      </c>
    </row>
    <row r="2302" spans="1:22" ht="43.2" hidden="1">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1">
        <f t="shared" si="214"/>
        <v>41074.727037037039</v>
      </c>
      <c r="T2302" s="11">
        <f t="shared" si="215"/>
        <v>41088.727037037039</v>
      </c>
      <c r="U23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302" t="str">
        <f>_xlfn.CONCAT(Table1[[#This Row],[state]],Table1[[#This Row],[Goal Range]])</f>
        <v>successful1000</v>
      </c>
    </row>
    <row r="2303" spans="1:22" ht="28.8" hidden="1">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1">
        <f t="shared" si="214"/>
        <v>41416.146944444445</v>
      </c>
      <c r="T2303" s="11">
        <f t="shared" si="215"/>
        <v>41446.146944444445</v>
      </c>
      <c r="U23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03" t="str">
        <f>_xlfn.CONCAT(Table1[[#This Row],[state]],Table1[[#This Row],[Goal Range]])</f>
        <v>successful9999</v>
      </c>
    </row>
    <row r="2304" spans="1:22" ht="43.2" hidden="1">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1">
        <f t="shared" si="214"/>
        <v>41605.868449074071</v>
      </c>
      <c r="T2304" s="11">
        <f t="shared" si="215"/>
        <v>41639.291666666664</v>
      </c>
      <c r="U23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04" t="str">
        <f>_xlfn.CONCAT(Table1[[#This Row],[state]],Table1[[#This Row],[Goal Range]])</f>
        <v>successful4999</v>
      </c>
    </row>
    <row r="2305" spans="1:22" ht="57.6" hidden="1">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1">
        <f t="shared" si="214"/>
        <v>40850.111064814817</v>
      </c>
      <c r="T2305" s="11">
        <f t="shared" si="215"/>
        <v>40890.152731481481</v>
      </c>
      <c r="U23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05" t="str">
        <f>_xlfn.CONCAT(Table1[[#This Row],[state]],Table1[[#This Row],[Goal Range]])</f>
        <v>successful9999</v>
      </c>
    </row>
    <row r="2306" spans="1:22" ht="43.2" hidden="1">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216">E2306/D2306</f>
        <v>1.0070033333333335</v>
      </c>
      <c r="P2306" s="6">
        <f t="shared" si="211"/>
        <v>53.469203539823013</v>
      </c>
      <c r="Q2306" t="str">
        <f t="shared" si="212"/>
        <v>music</v>
      </c>
      <c r="R2306" t="str">
        <f t="shared" si="213"/>
        <v>indie rock</v>
      </c>
      <c r="S2306" s="11">
        <f t="shared" si="214"/>
        <v>40502.815868055557</v>
      </c>
      <c r="T2306" s="11">
        <f t="shared" si="215"/>
        <v>40544.207638888889</v>
      </c>
      <c r="U23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06" t="str">
        <f>_xlfn.CONCAT(Table1[[#This Row],[state]],Table1[[#This Row],[Goal Range]])</f>
        <v>successful9999</v>
      </c>
    </row>
    <row r="2307" spans="1:22" ht="43.2" hidden="1">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216"/>
        <v>1.0122777777777778</v>
      </c>
      <c r="P2307" s="6">
        <f t="shared" ref="P2307:P2370" si="217">E2307/L2307</f>
        <v>109.10778443113773</v>
      </c>
      <c r="Q2307" t="str">
        <f t="shared" ref="Q2307:Q2370" si="218">LEFT(N2307,FIND("/",N2307)-1)</f>
        <v>music</v>
      </c>
      <c r="R2307" t="str">
        <f t="shared" ref="R2307:R2370" si="219">RIGHT(N2307,LEN(N2307)-FIND("/",N2307))</f>
        <v>indie rock</v>
      </c>
      <c r="S2307" s="11">
        <f t="shared" ref="S2307:S2370" si="220">(((J2307/60)/60)/24)+DATE(1970,1,1)</f>
        <v>41834.695277777777</v>
      </c>
      <c r="T2307" s="11">
        <f t="shared" ref="T2307:T2370" si="221">(((I2307/60)/60)/24)+DATE(1970,1,1)</f>
        <v>41859.75</v>
      </c>
      <c r="U23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307" t="str">
        <f>_xlfn.CONCAT(Table1[[#This Row],[state]],Table1[[#This Row],[Goal Range]])</f>
        <v>successful19999</v>
      </c>
    </row>
    <row r="2308" spans="1:22" ht="43.2" hidden="1">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1">
        <f t="shared" si="220"/>
        <v>40948.16815972222</v>
      </c>
      <c r="T2308" s="11">
        <f t="shared" si="221"/>
        <v>40978.16815972222</v>
      </c>
      <c r="U23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08" t="str">
        <f>_xlfn.CONCAT(Table1[[#This Row],[state]],Table1[[#This Row],[Goal Range]])</f>
        <v>successful4999</v>
      </c>
    </row>
    <row r="2309" spans="1:22" ht="43.2" hidden="1">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1">
        <f t="shared" si="220"/>
        <v>41004.802465277775</v>
      </c>
      <c r="T2309" s="11">
        <f t="shared" si="221"/>
        <v>41034.802407407406</v>
      </c>
      <c r="U23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09" t="str">
        <f>_xlfn.CONCAT(Table1[[#This Row],[state]],Table1[[#This Row],[Goal Range]])</f>
        <v>successful4999</v>
      </c>
    </row>
    <row r="2310" spans="1:22" ht="43.2" hidden="1">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1">
        <f t="shared" si="220"/>
        <v>41851.962916666671</v>
      </c>
      <c r="T2310" s="11">
        <f t="shared" si="221"/>
        <v>41880.041666666664</v>
      </c>
      <c r="U23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310" t="str">
        <f>_xlfn.CONCAT(Table1[[#This Row],[state]],Table1[[#This Row],[Goal Range]])</f>
        <v>successful0</v>
      </c>
    </row>
    <row r="2311" spans="1:22" ht="43.2" hidden="1">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1">
        <f t="shared" si="220"/>
        <v>41307.987696759257</v>
      </c>
      <c r="T2311" s="11">
        <f t="shared" si="221"/>
        <v>41342.987696759257</v>
      </c>
      <c r="U23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11" t="str">
        <f>_xlfn.CONCAT(Table1[[#This Row],[state]],Table1[[#This Row],[Goal Range]])</f>
        <v>successful9999</v>
      </c>
    </row>
    <row r="2312" spans="1:22" ht="57.6" hidden="1">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1">
        <f t="shared" si="220"/>
        <v>41324.79415509259</v>
      </c>
      <c r="T2312" s="11">
        <f t="shared" si="221"/>
        <v>41354.752488425926</v>
      </c>
      <c r="U23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312" t="str">
        <f>_xlfn.CONCAT(Table1[[#This Row],[state]],Table1[[#This Row],[Goal Range]])</f>
        <v>successful19999</v>
      </c>
    </row>
    <row r="2313" spans="1:22" ht="43.2" hidden="1">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1">
        <f t="shared" si="220"/>
        <v>41736.004502314812</v>
      </c>
      <c r="T2313" s="11">
        <f t="shared" si="221"/>
        <v>41766.004502314812</v>
      </c>
      <c r="U23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13" t="str">
        <f>_xlfn.CONCAT(Table1[[#This Row],[state]],Table1[[#This Row],[Goal Range]])</f>
        <v>successful9999</v>
      </c>
    </row>
    <row r="2314" spans="1:22" ht="43.2" hidden="1">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1">
        <f t="shared" si="220"/>
        <v>41716.632847222223</v>
      </c>
      <c r="T2314" s="11">
        <f t="shared" si="221"/>
        <v>41747.958333333336</v>
      </c>
      <c r="U23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14" t="str">
        <f>_xlfn.CONCAT(Table1[[#This Row],[state]],Table1[[#This Row],[Goal Range]])</f>
        <v>successful4999</v>
      </c>
    </row>
    <row r="2315" spans="1:22" ht="28.8" hidden="1">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1">
        <f t="shared" si="220"/>
        <v>41002.958634259259</v>
      </c>
      <c r="T2315" s="11">
        <f t="shared" si="221"/>
        <v>41032.958634259259</v>
      </c>
      <c r="U23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15" t="str">
        <f>_xlfn.CONCAT(Table1[[#This Row],[state]],Table1[[#This Row],[Goal Range]])</f>
        <v>successful9999</v>
      </c>
    </row>
    <row r="2316" spans="1:22" ht="43.2" hidden="1">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1">
        <f t="shared" si="220"/>
        <v>41037.551585648151</v>
      </c>
      <c r="T2316" s="11">
        <f t="shared" si="221"/>
        <v>41067.551585648151</v>
      </c>
      <c r="U23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16" t="str">
        <f>_xlfn.CONCAT(Table1[[#This Row],[state]],Table1[[#This Row],[Goal Range]])</f>
        <v>successful4999</v>
      </c>
    </row>
    <row r="2317" spans="1:22" ht="43.2" hidden="1">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1">
        <f t="shared" si="220"/>
        <v>41004.72619212963</v>
      </c>
      <c r="T2317" s="11">
        <f t="shared" si="221"/>
        <v>41034.72619212963</v>
      </c>
      <c r="U23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17" t="str">
        <f>_xlfn.CONCAT(Table1[[#This Row],[state]],Table1[[#This Row],[Goal Range]])</f>
        <v>successful4999</v>
      </c>
    </row>
    <row r="2318" spans="1:22" ht="57.6" hidden="1">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1">
        <f t="shared" si="220"/>
        <v>40079.725115740745</v>
      </c>
      <c r="T2318" s="11">
        <f t="shared" si="221"/>
        <v>40156.76666666667</v>
      </c>
      <c r="U23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318" t="str">
        <f>_xlfn.CONCAT(Table1[[#This Row],[state]],Table1[[#This Row],[Goal Range]])</f>
        <v>successful19999</v>
      </c>
    </row>
    <row r="2319" spans="1:22" ht="43.2" hidden="1">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1">
        <f t="shared" si="220"/>
        <v>40192.542233796295</v>
      </c>
      <c r="T2319" s="11">
        <f t="shared" si="221"/>
        <v>40224.208333333336</v>
      </c>
      <c r="U23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319" t="str">
        <f>_xlfn.CONCAT(Table1[[#This Row],[state]],Table1[[#This Row],[Goal Range]])</f>
        <v>successful1000</v>
      </c>
    </row>
    <row r="2320" spans="1:22" ht="57.6" hidden="1">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1">
        <f t="shared" si="220"/>
        <v>40050.643680555557</v>
      </c>
      <c r="T2320" s="11">
        <f t="shared" si="221"/>
        <v>40082.165972222225</v>
      </c>
      <c r="U23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20" t="str">
        <f>_xlfn.CONCAT(Table1[[#This Row],[state]],Table1[[#This Row],[Goal Range]])</f>
        <v>successful9999</v>
      </c>
    </row>
    <row r="2321" spans="1:22" ht="43.2" hidden="1">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1">
        <f t="shared" si="220"/>
        <v>41593.082002314812</v>
      </c>
      <c r="T2321" s="11">
        <f t="shared" si="221"/>
        <v>41623.082002314812</v>
      </c>
      <c r="U23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21" t="str">
        <f>_xlfn.CONCAT(Table1[[#This Row],[state]],Table1[[#This Row],[Goal Range]])</f>
        <v>successful4999</v>
      </c>
    </row>
    <row r="2322" spans="1:22" ht="57.6" hidden="1">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1">
        <f t="shared" si="220"/>
        <v>41696.817129629628</v>
      </c>
      <c r="T2322" s="11">
        <f t="shared" si="221"/>
        <v>41731.775462962964</v>
      </c>
      <c r="U23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22" t="str">
        <f>_xlfn.CONCAT(Table1[[#This Row],[state]],Table1[[#This Row],[Goal Range]])</f>
        <v>successful9999</v>
      </c>
    </row>
    <row r="2323" spans="1:22" ht="43.2" hidden="1">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1">
        <f t="shared" si="220"/>
        <v>42799.260428240741</v>
      </c>
      <c r="T2323" s="11">
        <f t="shared" si="221"/>
        <v>42829.21876157407</v>
      </c>
      <c r="U23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323" t="str">
        <f>_xlfn.CONCAT(Table1[[#This Row],[state]],Table1[[#This Row],[Goal Range]])</f>
        <v>live14999</v>
      </c>
    </row>
    <row r="2324" spans="1:22" ht="43.2" hidden="1">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1">
        <f t="shared" si="220"/>
        <v>42804.895474537043</v>
      </c>
      <c r="T2324" s="11">
        <f t="shared" si="221"/>
        <v>42834.853807870371</v>
      </c>
      <c r="U23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24" t="str">
        <f>_xlfn.CONCAT(Table1[[#This Row],[state]],Table1[[#This Row],[Goal Range]])</f>
        <v>live4999</v>
      </c>
    </row>
    <row r="2325" spans="1:22" ht="43.2" hidden="1">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1">
        <f t="shared" si="220"/>
        <v>42807.755173611105</v>
      </c>
      <c r="T2325" s="11">
        <f t="shared" si="221"/>
        <v>42814.755173611105</v>
      </c>
      <c r="U23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325" t="str">
        <f>_xlfn.CONCAT(Table1[[#This Row],[state]],Table1[[#This Row],[Goal Range]])</f>
        <v>live1000</v>
      </c>
    </row>
    <row r="2326" spans="1:22" ht="43.2" hidden="1">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1">
        <f t="shared" si="220"/>
        <v>42790.885243055556</v>
      </c>
      <c r="T2326" s="11">
        <f t="shared" si="221"/>
        <v>42820.843576388885</v>
      </c>
      <c r="U23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26" t="str">
        <f>_xlfn.CONCAT(Table1[[#This Row],[state]],Table1[[#This Row],[Goal Range]])</f>
        <v>live9999</v>
      </c>
    </row>
    <row r="2327" spans="1:22" ht="43.2" hidden="1">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1">
        <f t="shared" si="220"/>
        <v>42794.022349537037</v>
      </c>
      <c r="T2327" s="11">
        <f t="shared" si="221"/>
        <v>42823.980682870373</v>
      </c>
      <c r="U23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27" t="str">
        <f>_xlfn.CONCAT(Table1[[#This Row],[state]],Table1[[#This Row],[Goal Range]])</f>
        <v>live4999</v>
      </c>
    </row>
    <row r="2328" spans="1:22" ht="43.2" hidden="1">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1">
        <f t="shared" si="220"/>
        <v>42804.034120370372</v>
      </c>
      <c r="T2328" s="11">
        <f t="shared" si="221"/>
        <v>42855.708333333328</v>
      </c>
      <c r="U23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328" t="str">
        <f>_xlfn.CONCAT(Table1[[#This Row],[state]],Table1[[#This Row],[Goal Range]])</f>
        <v>live19999</v>
      </c>
    </row>
    <row r="2329" spans="1:22" ht="28.8" hidden="1">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1">
        <f t="shared" si="220"/>
        <v>41842.917129629634</v>
      </c>
      <c r="T2329" s="11">
        <f t="shared" si="221"/>
        <v>41877.917129629634</v>
      </c>
      <c r="U23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329" t="str">
        <f>_xlfn.CONCAT(Table1[[#This Row],[state]],Table1[[#This Row],[Goal Range]])</f>
        <v>successful39999</v>
      </c>
    </row>
    <row r="2330" spans="1:22" ht="57.6" hidden="1">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1">
        <f t="shared" si="220"/>
        <v>42139.781678240746</v>
      </c>
      <c r="T2330" s="11">
        <f t="shared" si="221"/>
        <v>42169.781678240746</v>
      </c>
      <c r="U23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330" t="str">
        <f>_xlfn.CONCAT(Table1[[#This Row],[state]],Table1[[#This Row],[Goal Range]])</f>
        <v>successful14999</v>
      </c>
    </row>
    <row r="2331" spans="1:22" ht="43.2" hidden="1">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1">
        <f t="shared" si="220"/>
        <v>41807.624374999999</v>
      </c>
      <c r="T2331" s="11">
        <f t="shared" si="221"/>
        <v>41837.624374999999</v>
      </c>
      <c r="U23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331" t="str">
        <f>_xlfn.CONCAT(Table1[[#This Row],[state]],Table1[[#This Row],[Goal Range]])</f>
        <v>successful29999</v>
      </c>
    </row>
    <row r="2332" spans="1:22" ht="43.2" hidden="1">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1">
        <f t="shared" si="220"/>
        <v>42332.89980324074</v>
      </c>
      <c r="T2332" s="11">
        <f t="shared" si="221"/>
        <v>42363</v>
      </c>
      <c r="U23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332" t="str">
        <f>_xlfn.CONCAT(Table1[[#This Row],[state]],Table1[[#This Row],[Goal Range]])</f>
        <v>successful39999</v>
      </c>
    </row>
    <row r="2333" spans="1:22" ht="43.2" hidden="1">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1">
        <f t="shared" si="220"/>
        <v>41839.005671296298</v>
      </c>
      <c r="T2333" s="11">
        <f t="shared" si="221"/>
        <v>41869.005671296298</v>
      </c>
      <c r="U23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33" t="str">
        <f>_xlfn.CONCAT(Table1[[#This Row],[state]],Table1[[#This Row],[Goal Range]])</f>
        <v>successful9999</v>
      </c>
    </row>
    <row r="2334" spans="1:22" ht="43.2" hidden="1">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1">
        <f t="shared" si="220"/>
        <v>42011.628136574072</v>
      </c>
      <c r="T2334" s="11">
        <f t="shared" si="221"/>
        <v>42041.628136574072</v>
      </c>
      <c r="U23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334" t="str">
        <f>_xlfn.CONCAT(Table1[[#This Row],[state]],Table1[[#This Row],[Goal Range]])</f>
        <v>successful29999</v>
      </c>
    </row>
    <row r="2335" spans="1:22" ht="43.2" hidden="1">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1">
        <f t="shared" si="220"/>
        <v>41767.650347222225</v>
      </c>
      <c r="T2335" s="11">
        <f t="shared" si="221"/>
        <v>41788.743055555555</v>
      </c>
      <c r="U23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335" t="str">
        <f>_xlfn.CONCAT(Table1[[#This Row],[state]],Table1[[#This Row],[Goal Range]])</f>
        <v>successful1000</v>
      </c>
    </row>
    <row r="2336" spans="1:22" ht="43.2" hidden="1">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1">
        <f t="shared" si="220"/>
        <v>41918.670115740737</v>
      </c>
      <c r="T2336" s="11">
        <f t="shared" si="221"/>
        <v>41948.731944444444</v>
      </c>
      <c r="U23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36" t="str">
        <f>_xlfn.CONCAT(Table1[[#This Row],[state]],Table1[[#This Row],[Goal Range]])</f>
        <v>successful4999</v>
      </c>
    </row>
    <row r="2337" spans="1:22" ht="43.2" hidden="1">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1">
        <f t="shared" si="220"/>
        <v>41771.572256944448</v>
      </c>
      <c r="T2337" s="11">
        <f t="shared" si="221"/>
        <v>41801.572256944448</v>
      </c>
      <c r="U23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337" t="str">
        <f>_xlfn.CONCAT(Table1[[#This Row],[state]],Table1[[#This Row],[Goal Range]])</f>
        <v>successful29999</v>
      </c>
    </row>
    <row r="2338" spans="1:22" ht="43.2" hidden="1">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1">
        <f t="shared" si="220"/>
        <v>41666.924710648149</v>
      </c>
      <c r="T2338" s="11">
        <f t="shared" si="221"/>
        <v>41706.924710648149</v>
      </c>
      <c r="U23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338" t="str">
        <f>_xlfn.CONCAT(Table1[[#This Row],[state]],Table1[[#This Row],[Goal Range]])</f>
        <v>successful24999</v>
      </c>
    </row>
    <row r="2339" spans="1:22" ht="28.8" hidden="1">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1">
        <f t="shared" si="220"/>
        <v>41786.640543981484</v>
      </c>
      <c r="T2339" s="11">
        <f t="shared" si="221"/>
        <v>41816.640543981484</v>
      </c>
      <c r="U23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339" t="str">
        <f>_xlfn.CONCAT(Table1[[#This Row],[state]],Table1[[#This Row],[Goal Range]])</f>
        <v>successful14999</v>
      </c>
    </row>
    <row r="2340" spans="1:22" ht="43.2" hidden="1">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1">
        <f t="shared" si="220"/>
        <v>41789.896805555552</v>
      </c>
      <c r="T2340" s="11">
        <f t="shared" si="221"/>
        <v>41819.896805555552</v>
      </c>
      <c r="U23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340" t="str">
        <f>_xlfn.CONCAT(Table1[[#This Row],[state]],Table1[[#This Row],[Goal Range]])</f>
        <v>successful19999</v>
      </c>
    </row>
    <row r="2341" spans="1:22" ht="43.2" hidden="1">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1">
        <f t="shared" si="220"/>
        <v>42692.79987268518</v>
      </c>
      <c r="T2341" s="11">
        <f t="shared" si="221"/>
        <v>42723.332638888889</v>
      </c>
      <c r="U23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341" t="str">
        <f>_xlfn.CONCAT(Table1[[#This Row],[state]],Table1[[#This Row],[Goal Range]])</f>
        <v>successful29999</v>
      </c>
    </row>
    <row r="2342" spans="1:22" ht="43.2" hidden="1">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1">
        <f t="shared" si="220"/>
        <v>42643.642800925925</v>
      </c>
      <c r="T2342" s="11">
        <f t="shared" si="221"/>
        <v>42673.642800925925</v>
      </c>
      <c r="U23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2342" t="str">
        <f>_xlfn.CONCAT(Table1[[#This Row],[state]],Table1[[#This Row],[Goal Range]])</f>
        <v>successful44999</v>
      </c>
    </row>
    <row r="2343" spans="1:22" ht="43.2" hidden="1">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e">
        <f t="shared" si="217"/>
        <v>#DIV/0!</v>
      </c>
      <c r="Q2343" t="str">
        <f t="shared" si="218"/>
        <v>technology</v>
      </c>
      <c r="R2343" t="str">
        <f t="shared" si="219"/>
        <v>web</v>
      </c>
      <c r="S2343" s="11">
        <f t="shared" si="220"/>
        <v>42167.813703703709</v>
      </c>
      <c r="T2343" s="11">
        <f t="shared" si="221"/>
        <v>42197.813703703709</v>
      </c>
      <c r="U23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43" t="str">
        <f>_xlfn.CONCAT(Table1[[#This Row],[state]],Table1[[#This Row],[Goal Range]])</f>
        <v>canceled9999</v>
      </c>
    </row>
    <row r="2344" spans="1:22" ht="43.2" hidden="1">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e">
        <f t="shared" si="217"/>
        <v>#DIV/0!</v>
      </c>
      <c r="Q2344" t="str">
        <f t="shared" si="218"/>
        <v>technology</v>
      </c>
      <c r="R2344" t="str">
        <f t="shared" si="219"/>
        <v>web</v>
      </c>
      <c r="S2344" s="11">
        <f t="shared" si="220"/>
        <v>41897.702199074076</v>
      </c>
      <c r="T2344" s="11">
        <f t="shared" si="221"/>
        <v>41918.208333333336</v>
      </c>
      <c r="U23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44" t="str">
        <f>_xlfn.CONCAT(Table1[[#This Row],[state]],Table1[[#This Row],[Goal Range]])</f>
        <v>canceled9999</v>
      </c>
    </row>
    <row r="2345" spans="1:22" ht="43.2" hidden="1">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1">
        <f t="shared" si="220"/>
        <v>42327.825289351851</v>
      </c>
      <c r="T2345" s="11">
        <f t="shared" si="221"/>
        <v>42377.82430555555</v>
      </c>
      <c r="U23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345" t="str">
        <f>_xlfn.CONCAT(Table1[[#This Row],[state]],Table1[[#This Row],[Goal Range]])</f>
        <v>canceled14999</v>
      </c>
    </row>
    <row r="2346" spans="1:22" ht="43.2" hidden="1">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1">
        <f t="shared" si="220"/>
        <v>42515.727650462963</v>
      </c>
      <c r="T2346" s="11">
        <f t="shared" si="221"/>
        <v>42545.727650462963</v>
      </c>
      <c r="U23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46" t="str">
        <f>_xlfn.CONCAT(Table1[[#This Row],[state]],Table1[[#This Row],[Goal Range]])</f>
        <v>canceled4999</v>
      </c>
    </row>
    <row r="2347" spans="1:22" ht="43.2" hidden="1">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e">
        <f t="shared" si="217"/>
        <v>#DIV/0!</v>
      </c>
      <c r="Q2347" t="str">
        <f t="shared" si="218"/>
        <v>technology</v>
      </c>
      <c r="R2347" t="str">
        <f t="shared" si="219"/>
        <v>web</v>
      </c>
      <c r="S2347" s="11">
        <f t="shared" si="220"/>
        <v>42060.001805555556</v>
      </c>
      <c r="T2347" s="11">
        <f t="shared" si="221"/>
        <v>42094.985416666663</v>
      </c>
      <c r="U23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47" t="str">
        <f>_xlfn.CONCAT(Table1[[#This Row],[state]],Table1[[#This Row],[Goal Range]])</f>
        <v>canceled4999</v>
      </c>
    </row>
    <row r="2348" spans="1:22" ht="43.2" hidden="1">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1">
        <f t="shared" si="220"/>
        <v>42615.79896990741</v>
      </c>
      <c r="T2348" s="11">
        <f t="shared" si="221"/>
        <v>42660.79896990741</v>
      </c>
      <c r="U23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348" t="str">
        <f>_xlfn.CONCAT(Table1[[#This Row],[state]],Table1[[#This Row],[Goal Range]])</f>
        <v>canceled50000</v>
      </c>
    </row>
    <row r="2349" spans="1:22" ht="43.2" hidden="1">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1">
        <f t="shared" si="220"/>
        <v>42577.607361111113</v>
      </c>
      <c r="T2349" s="11">
        <f t="shared" si="221"/>
        <v>42607.607361111113</v>
      </c>
      <c r="U23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49" t="str">
        <f>_xlfn.CONCAT(Table1[[#This Row],[state]],Table1[[#This Row],[Goal Range]])</f>
        <v>canceled4999</v>
      </c>
    </row>
    <row r="2350" spans="1:22" ht="43.2" hidden="1">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1">
        <f t="shared" si="220"/>
        <v>42360.932152777779</v>
      </c>
      <c r="T2350" s="11">
        <f t="shared" si="221"/>
        <v>42420.932152777779</v>
      </c>
      <c r="U23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350" t="str">
        <f>_xlfn.CONCAT(Table1[[#This Row],[state]],Table1[[#This Row],[Goal Range]])</f>
        <v>canceled50000</v>
      </c>
    </row>
    <row r="2351" spans="1:22" ht="43.2" hidden="1">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e">
        <f t="shared" si="217"/>
        <v>#DIV/0!</v>
      </c>
      <c r="Q2351" t="str">
        <f t="shared" si="218"/>
        <v>technology</v>
      </c>
      <c r="R2351" t="str">
        <f t="shared" si="219"/>
        <v>web</v>
      </c>
      <c r="S2351" s="11">
        <f t="shared" si="220"/>
        <v>42198.775787037041</v>
      </c>
      <c r="T2351" s="11">
        <f t="shared" si="221"/>
        <v>42227.775787037041</v>
      </c>
      <c r="U23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351" t="str">
        <f>_xlfn.CONCAT(Table1[[#This Row],[state]],Table1[[#This Row],[Goal Range]])</f>
        <v>canceled50000</v>
      </c>
    </row>
    <row r="2352" spans="1:22" ht="43.2" hidden="1">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e">
        <f t="shared" si="217"/>
        <v>#DIV/0!</v>
      </c>
      <c r="Q2352" t="str">
        <f t="shared" si="218"/>
        <v>technology</v>
      </c>
      <c r="R2352" t="str">
        <f t="shared" si="219"/>
        <v>web</v>
      </c>
      <c r="S2352" s="11">
        <f t="shared" si="220"/>
        <v>42708.842245370368</v>
      </c>
      <c r="T2352" s="11">
        <f t="shared" si="221"/>
        <v>42738.842245370368</v>
      </c>
      <c r="U23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352" t="str">
        <f>_xlfn.CONCAT(Table1[[#This Row],[state]],Table1[[#This Row],[Goal Range]])</f>
        <v>canceled0</v>
      </c>
    </row>
    <row r="2353" spans="1:22" ht="28.8" hidden="1">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1">
        <f t="shared" si="220"/>
        <v>42094.101145833338</v>
      </c>
      <c r="T2353" s="11">
        <f t="shared" si="221"/>
        <v>42124.101145833338</v>
      </c>
      <c r="U23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353" t="str">
        <f>_xlfn.CONCAT(Table1[[#This Row],[state]],Table1[[#This Row],[Goal Range]])</f>
        <v>canceled19999</v>
      </c>
    </row>
    <row r="2354" spans="1:22" ht="43.2" hidden="1">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e">
        <f t="shared" si="217"/>
        <v>#DIV/0!</v>
      </c>
      <c r="Q2354" t="str">
        <f t="shared" si="218"/>
        <v>technology</v>
      </c>
      <c r="R2354" t="str">
        <f t="shared" si="219"/>
        <v>web</v>
      </c>
      <c r="S2354" s="11">
        <f t="shared" si="220"/>
        <v>42101.633703703701</v>
      </c>
      <c r="T2354" s="11">
        <f t="shared" si="221"/>
        <v>42161.633703703701</v>
      </c>
      <c r="U23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54" t="str">
        <f>_xlfn.CONCAT(Table1[[#This Row],[state]],Table1[[#This Row],[Goal Range]])</f>
        <v>canceled4999</v>
      </c>
    </row>
    <row r="2355" spans="1:22" ht="43.2" hidden="1">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e">
        <f t="shared" si="217"/>
        <v>#DIV/0!</v>
      </c>
      <c r="Q2355" t="str">
        <f t="shared" si="218"/>
        <v>technology</v>
      </c>
      <c r="R2355" t="str">
        <f t="shared" si="219"/>
        <v>web</v>
      </c>
      <c r="S2355" s="11">
        <f t="shared" si="220"/>
        <v>42103.676180555558</v>
      </c>
      <c r="T2355" s="11">
        <f t="shared" si="221"/>
        <v>42115.676180555558</v>
      </c>
      <c r="U23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55" t="str">
        <f>_xlfn.CONCAT(Table1[[#This Row],[state]],Table1[[#This Row],[Goal Range]])</f>
        <v>canceled4999</v>
      </c>
    </row>
    <row r="2356" spans="1:22" ht="43.2" hidden="1">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1">
        <f t="shared" si="220"/>
        <v>41954.722916666666</v>
      </c>
      <c r="T2356" s="11">
        <f t="shared" si="221"/>
        <v>42014.722916666666</v>
      </c>
      <c r="U23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356" t="str">
        <f>_xlfn.CONCAT(Table1[[#This Row],[state]],Table1[[#This Row],[Goal Range]])</f>
        <v>canceled39999</v>
      </c>
    </row>
    <row r="2357" spans="1:22" ht="43.2" hidden="1">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1">
        <f t="shared" si="220"/>
        <v>42096.918240740735</v>
      </c>
      <c r="T2357" s="11">
        <f t="shared" si="221"/>
        <v>42126.918240740735</v>
      </c>
      <c r="U23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57" t="str">
        <f>_xlfn.CONCAT(Table1[[#This Row],[state]],Table1[[#This Row],[Goal Range]])</f>
        <v>canceled9999</v>
      </c>
    </row>
    <row r="2358" spans="1:22" ht="28.8" hidden="1">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e">
        <f t="shared" si="217"/>
        <v>#DIV/0!</v>
      </c>
      <c r="Q2358" t="str">
        <f t="shared" si="218"/>
        <v>technology</v>
      </c>
      <c r="R2358" t="str">
        <f t="shared" si="219"/>
        <v>web</v>
      </c>
      <c r="S2358" s="11">
        <f t="shared" si="220"/>
        <v>42130.78361111111</v>
      </c>
      <c r="T2358" s="11">
        <f t="shared" si="221"/>
        <v>42160.78361111111</v>
      </c>
      <c r="U23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358" t="str">
        <f>_xlfn.CONCAT(Table1[[#This Row],[state]],Table1[[#This Row],[Goal Range]])</f>
        <v>canceled14999</v>
      </c>
    </row>
    <row r="2359" spans="1:22" ht="43.2" hidden="1">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e">
        <f t="shared" si="217"/>
        <v>#DIV/0!</v>
      </c>
      <c r="Q2359" t="str">
        <f t="shared" si="218"/>
        <v>technology</v>
      </c>
      <c r="R2359" t="str">
        <f t="shared" si="219"/>
        <v>web</v>
      </c>
      <c r="S2359" s="11">
        <f t="shared" si="220"/>
        <v>42264.620115740734</v>
      </c>
      <c r="T2359" s="11">
        <f t="shared" si="221"/>
        <v>42294.620115740734</v>
      </c>
      <c r="U23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359" t="str">
        <f>_xlfn.CONCAT(Table1[[#This Row],[state]],Table1[[#This Row],[Goal Range]])</f>
        <v>canceled29999</v>
      </c>
    </row>
    <row r="2360" spans="1:22" ht="43.2" hidden="1">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e">
        <f t="shared" si="217"/>
        <v>#DIV/0!</v>
      </c>
      <c r="Q2360" t="str">
        <f t="shared" si="218"/>
        <v>technology</v>
      </c>
      <c r="R2360" t="str">
        <f t="shared" si="219"/>
        <v>web</v>
      </c>
      <c r="S2360" s="11">
        <f t="shared" si="220"/>
        <v>41978.930972222224</v>
      </c>
      <c r="T2360" s="11">
        <f t="shared" si="221"/>
        <v>42035.027083333334</v>
      </c>
      <c r="U23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60" t="str">
        <f>_xlfn.CONCAT(Table1[[#This Row],[state]],Table1[[#This Row],[Goal Range]])</f>
        <v>canceled4999</v>
      </c>
    </row>
    <row r="2361" spans="1:22" ht="43.2" hidden="1">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1">
        <f t="shared" si="220"/>
        <v>42159.649583333332</v>
      </c>
      <c r="T2361" s="11">
        <f t="shared" si="221"/>
        <v>42219.649583333332</v>
      </c>
      <c r="U23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61" t="str">
        <f>_xlfn.CONCAT(Table1[[#This Row],[state]],Table1[[#This Row],[Goal Range]])</f>
        <v>canceled9999</v>
      </c>
    </row>
    <row r="2362" spans="1:22" ht="43.2" hidden="1">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1">
        <f t="shared" si="220"/>
        <v>42377.70694444445</v>
      </c>
      <c r="T2362" s="11">
        <f t="shared" si="221"/>
        <v>42407.70694444445</v>
      </c>
      <c r="U23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62" t="str">
        <f>_xlfn.CONCAT(Table1[[#This Row],[state]],Table1[[#This Row],[Goal Range]])</f>
        <v>canceled9999</v>
      </c>
    </row>
    <row r="2363" spans="1:22" ht="43.2" hidden="1">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e">
        <f t="shared" si="217"/>
        <v>#DIV/0!</v>
      </c>
      <c r="Q2363" t="str">
        <f t="shared" si="218"/>
        <v>technology</v>
      </c>
      <c r="R2363" t="str">
        <f t="shared" si="219"/>
        <v>web</v>
      </c>
      <c r="S2363" s="11">
        <f t="shared" si="220"/>
        <v>42466.858888888892</v>
      </c>
      <c r="T2363" s="11">
        <f t="shared" si="221"/>
        <v>42490.916666666672</v>
      </c>
      <c r="U23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363" t="str">
        <f>_xlfn.CONCAT(Table1[[#This Row],[state]],Table1[[#This Row],[Goal Range]])</f>
        <v>canceled1000</v>
      </c>
    </row>
    <row r="2364" spans="1:22" ht="43.2" hidden="1">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1">
        <f t="shared" si="220"/>
        <v>41954.688310185185</v>
      </c>
      <c r="T2364" s="11">
        <f t="shared" si="221"/>
        <v>41984.688310185185</v>
      </c>
      <c r="U23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364" t="str">
        <f>_xlfn.CONCAT(Table1[[#This Row],[state]],Table1[[#This Row],[Goal Range]])</f>
        <v>canceled1000</v>
      </c>
    </row>
    <row r="2365" spans="1:22" ht="43.2" hidden="1">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e">
        <f t="shared" si="217"/>
        <v>#DIV/0!</v>
      </c>
      <c r="Q2365" t="str">
        <f t="shared" si="218"/>
        <v>technology</v>
      </c>
      <c r="R2365" t="str">
        <f t="shared" si="219"/>
        <v>web</v>
      </c>
      <c r="S2365" s="11">
        <f t="shared" si="220"/>
        <v>42322.011574074073</v>
      </c>
      <c r="T2365" s="11">
        <f t="shared" si="221"/>
        <v>42367.011574074073</v>
      </c>
      <c r="U23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365" t="str">
        <f>_xlfn.CONCAT(Table1[[#This Row],[state]],Table1[[#This Row],[Goal Range]])</f>
        <v>canceled50000</v>
      </c>
    </row>
    <row r="2366" spans="1:22" ht="28.8" hidden="1">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e">
        <f t="shared" si="217"/>
        <v>#DIV/0!</v>
      </c>
      <c r="Q2366" t="str">
        <f t="shared" si="218"/>
        <v>technology</v>
      </c>
      <c r="R2366" t="str">
        <f t="shared" si="219"/>
        <v>web</v>
      </c>
      <c r="S2366" s="11">
        <f t="shared" si="220"/>
        <v>42248.934675925921</v>
      </c>
      <c r="T2366" s="11">
        <f t="shared" si="221"/>
        <v>42303.934675925921</v>
      </c>
      <c r="U23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366" t="str">
        <f>_xlfn.CONCAT(Table1[[#This Row],[state]],Table1[[#This Row],[Goal Range]])</f>
        <v>canceled1000</v>
      </c>
    </row>
    <row r="2367" spans="1:22" ht="43.2" hidden="1">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e">
        <f t="shared" si="217"/>
        <v>#DIV/0!</v>
      </c>
      <c r="Q2367" t="str">
        <f t="shared" si="218"/>
        <v>technology</v>
      </c>
      <c r="R2367" t="str">
        <f t="shared" si="219"/>
        <v>web</v>
      </c>
      <c r="S2367" s="11">
        <f t="shared" si="220"/>
        <v>42346.736400462964</v>
      </c>
      <c r="T2367" s="11">
        <f t="shared" si="221"/>
        <v>42386.958333333328</v>
      </c>
      <c r="U23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67" t="str">
        <f>_xlfn.CONCAT(Table1[[#This Row],[state]],Table1[[#This Row],[Goal Range]])</f>
        <v>canceled4999</v>
      </c>
    </row>
    <row r="2368" spans="1:22" ht="43.2" hidden="1">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1">
        <f t="shared" si="220"/>
        <v>42268.531631944439</v>
      </c>
      <c r="T2368" s="11">
        <f t="shared" si="221"/>
        <v>42298.531631944439</v>
      </c>
      <c r="U23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368" t="str">
        <f>_xlfn.CONCAT(Table1[[#This Row],[state]],Table1[[#This Row],[Goal Range]])</f>
        <v>canceled29999</v>
      </c>
    </row>
    <row r="2369" spans="1:22" ht="43.2" hidden="1">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1">
        <f t="shared" si="220"/>
        <v>42425.970092592594</v>
      </c>
      <c r="T2369" s="11">
        <f t="shared" si="221"/>
        <v>42485.928425925929</v>
      </c>
      <c r="U23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369" t="str">
        <f>_xlfn.CONCAT(Table1[[#This Row],[state]],Table1[[#This Row],[Goal Range]])</f>
        <v>canceled0</v>
      </c>
    </row>
    <row r="2370" spans="1:22" ht="43.2" hidden="1">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222">E2370/D2370</f>
        <v>2.5000000000000001E-3</v>
      </c>
      <c r="P2370" s="6">
        <f t="shared" si="217"/>
        <v>50</v>
      </c>
      <c r="Q2370" t="str">
        <f t="shared" si="218"/>
        <v>technology</v>
      </c>
      <c r="R2370" t="str">
        <f t="shared" si="219"/>
        <v>web</v>
      </c>
      <c r="S2370" s="11">
        <f t="shared" si="220"/>
        <v>42063.721817129626</v>
      </c>
      <c r="T2370" s="11">
        <f t="shared" si="221"/>
        <v>42108.680150462969</v>
      </c>
      <c r="U23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2370" t="str">
        <f>_xlfn.CONCAT(Table1[[#This Row],[state]],Table1[[#This Row],[Goal Range]])</f>
        <v>canceled44999</v>
      </c>
    </row>
    <row r="2371" spans="1:22" ht="43.2" hidden="1">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222"/>
        <v>0</v>
      </c>
      <c r="P2371" s="6" t="e">
        <f t="shared" ref="P2371:P2434" si="223">E2371/L2371</f>
        <v>#DIV/0!</v>
      </c>
      <c r="Q2371" t="str">
        <f t="shared" ref="Q2371:Q2434" si="224">LEFT(N2371,FIND("/",N2371)-1)</f>
        <v>technology</v>
      </c>
      <c r="R2371" t="str">
        <f t="shared" ref="R2371:R2434" si="225">RIGHT(N2371,LEN(N2371)-FIND("/",N2371))</f>
        <v>web</v>
      </c>
      <c r="S2371" s="11">
        <f t="shared" ref="S2371:S2434" si="226">(((J2371/60)/60)/24)+DATE(1970,1,1)</f>
        <v>42380.812627314815</v>
      </c>
      <c r="T2371" s="11">
        <f t="shared" ref="T2371:T2434" si="227">(((I2371/60)/60)/24)+DATE(1970,1,1)</f>
        <v>42410.812627314815</v>
      </c>
      <c r="U23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371" t="str">
        <f>_xlfn.CONCAT(Table1[[#This Row],[state]],Table1[[#This Row],[Goal Range]])</f>
        <v>canceled29999</v>
      </c>
    </row>
    <row r="2372" spans="1:22" ht="43.2" hidden="1">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1">
        <f t="shared" si="226"/>
        <v>41961.18913194444</v>
      </c>
      <c r="T2372" s="11">
        <f t="shared" si="227"/>
        <v>41991.18913194444</v>
      </c>
      <c r="U23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372" t="str">
        <f>_xlfn.CONCAT(Table1[[#This Row],[state]],Table1[[#This Row],[Goal Range]])</f>
        <v>canceled29999</v>
      </c>
    </row>
    <row r="2373" spans="1:22" ht="43.2" hidden="1">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e">
        <f t="shared" si="223"/>
        <v>#DIV/0!</v>
      </c>
      <c r="Q2373" t="str">
        <f t="shared" si="224"/>
        <v>technology</v>
      </c>
      <c r="R2373" t="str">
        <f t="shared" si="225"/>
        <v>web</v>
      </c>
      <c r="S2373" s="11">
        <f t="shared" si="226"/>
        <v>42150.777731481481</v>
      </c>
      <c r="T2373" s="11">
        <f t="shared" si="227"/>
        <v>42180.777731481481</v>
      </c>
      <c r="U23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73" t="str">
        <f>_xlfn.CONCAT(Table1[[#This Row],[state]],Table1[[#This Row],[Goal Range]])</f>
        <v>canceled4999</v>
      </c>
    </row>
    <row r="2374" spans="1:22" ht="43.2" hidden="1">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1">
        <f t="shared" si="226"/>
        <v>42088.069108796291</v>
      </c>
      <c r="T2374" s="11">
        <f t="shared" si="227"/>
        <v>42118.069108796291</v>
      </c>
      <c r="U23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74" t="str">
        <f>_xlfn.CONCAT(Table1[[#This Row],[state]],Table1[[#This Row],[Goal Range]])</f>
        <v>canceled9999</v>
      </c>
    </row>
    <row r="2375" spans="1:22" ht="28.8" hidden="1">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1">
        <f t="shared" si="226"/>
        <v>42215.662314814821</v>
      </c>
      <c r="T2375" s="11">
        <f t="shared" si="227"/>
        <v>42245.662314814821</v>
      </c>
      <c r="U23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375" t="str">
        <f>_xlfn.CONCAT(Table1[[#This Row],[state]],Table1[[#This Row],[Goal Range]])</f>
        <v>canceled50000</v>
      </c>
    </row>
    <row r="2376" spans="1:22" ht="43.2" hidden="1">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1">
        <f t="shared" si="226"/>
        <v>42017.843287037031</v>
      </c>
      <c r="T2376" s="11">
        <f t="shared" si="227"/>
        <v>42047.843287037031</v>
      </c>
      <c r="U23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376" t="str">
        <f>_xlfn.CONCAT(Table1[[#This Row],[state]],Table1[[#This Row],[Goal Range]])</f>
        <v>canceled24999</v>
      </c>
    </row>
    <row r="2377" spans="1:22" ht="43.2" hidden="1">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e">
        <f t="shared" si="223"/>
        <v>#DIV/0!</v>
      </c>
      <c r="Q2377" t="str">
        <f t="shared" si="224"/>
        <v>technology</v>
      </c>
      <c r="R2377" t="str">
        <f t="shared" si="225"/>
        <v>web</v>
      </c>
      <c r="S2377" s="11">
        <f t="shared" si="226"/>
        <v>42592.836076388892</v>
      </c>
      <c r="T2377" s="11">
        <f t="shared" si="227"/>
        <v>42622.836076388892</v>
      </c>
      <c r="U23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377" t="str">
        <f>_xlfn.CONCAT(Table1[[#This Row],[state]],Table1[[#This Row],[Goal Range]])</f>
        <v>canceled14999</v>
      </c>
    </row>
    <row r="2378" spans="1:22" ht="43.2" hidden="1">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1">
        <f t="shared" si="226"/>
        <v>42318.925532407404</v>
      </c>
      <c r="T2378" s="11">
        <f t="shared" si="227"/>
        <v>42348.925532407404</v>
      </c>
      <c r="U23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78" t="str">
        <f>_xlfn.CONCAT(Table1[[#This Row],[state]],Table1[[#This Row],[Goal Range]])</f>
        <v>canceled4999</v>
      </c>
    </row>
    <row r="2379" spans="1:22" ht="43.2" hidden="1">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e">
        <f t="shared" si="223"/>
        <v>#DIV/0!</v>
      </c>
      <c r="Q2379" t="str">
        <f t="shared" si="224"/>
        <v>technology</v>
      </c>
      <c r="R2379" t="str">
        <f t="shared" si="225"/>
        <v>web</v>
      </c>
      <c r="S2379" s="11">
        <f t="shared" si="226"/>
        <v>42669.870173611111</v>
      </c>
      <c r="T2379" s="11">
        <f t="shared" si="227"/>
        <v>42699.911840277782</v>
      </c>
      <c r="U23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79" t="str">
        <f>_xlfn.CONCAT(Table1[[#This Row],[state]],Table1[[#This Row],[Goal Range]])</f>
        <v>canceled4999</v>
      </c>
    </row>
    <row r="2380" spans="1:22" ht="43.2" hidden="1">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e">
        <f t="shared" si="223"/>
        <v>#DIV/0!</v>
      </c>
      <c r="Q2380" t="str">
        <f t="shared" si="224"/>
        <v>technology</v>
      </c>
      <c r="R2380" t="str">
        <f t="shared" si="225"/>
        <v>web</v>
      </c>
      <c r="S2380" s="11">
        <f t="shared" si="226"/>
        <v>42213.013078703705</v>
      </c>
      <c r="T2380" s="11">
        <f t="shared" si="227"/>
        <v>42242.013078703705</v>
      </c>
      <c r="U23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380" t="str">
        <f>_xlfn.CONCAT(Table1[[#This Row],[state]],Table1[[#This Row],[Goal Range]])</f>
        <v>canceled50000</v>
      </c>
    </row>
    <row r="2381" spans="1:22" ht="28.8" hidden="1">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e">
        <f t="shared" si="223"/>
        <v>#DIV/0!</v>
      </c>
      <c r="Q2381" t="str">
        <f t="shared" si="224"/>
        <v>technology</v>
      </c>
      <c r="R2381" t="str">
        <f t="shared" si="225"/>
        <v>web</v>
      </c>
      <c r="S2381" s="11">
        <f t="shared" si="226"/>
        <v>42237.016388888893</v>
      </c>
      <c r="T2381" s="11">
        <f t="shared" si="227"/>
        <v>42282.016388888893</v>
      </c>
      <c r="U23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381" t="str">
        <f>_xlfn.CONCAT(Table1[[#This Row],[state]],Table1[[#This Row],[Goal Range]])</f>
        <v>canceled34999</v>
      </c>
    </row>
    <row r="2382" spans="1:22" ht="43.2" hidden="1">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1">
        <f t="shared" si="226"/>
        <v>42248.793310185181</v>
      </c>
      <c r="T2382" s="11">
        <f t="shared" si="227"/>
        <v>42278.793310185181</v>
      </c>
      <c r="U23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382" t="str">
        <f>_xlfn.CONCAT(Table1[[#This Row],[state]],Table1[[#This Row],[Goal Range]])</f>
        <v>canceled19999</v>
      </c>
    </row>
    <row r="2383" spans="1:22" ht="43.2" hidden="1">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1">
        <f t="shared" si="226"/>
        <v>42074.935740740737</v>
      </c>
      <c r="T2383" s="11">
        <f t="shared" si="227"/>
        <v>42104.935740740737</v>
      </c>
      <c r="U23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383" t="str">
        <f>_xlfn.CONCAT(Table1[[#This Row],[state]],Table1[[#This Row],[Goal Range]])</f>
        <v>canceled50000</v>
      </c>
    </row>
    <row r="2384" spans="1:22" ht="57.6" hidden="1">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1">
        <f t="shared" si="226"/>
        <v>42195.187534722223</v>
      </c>
      <c r="T2384" s="11">
        <f t="shared" si="227"/>
        <v>42220.187534722223</v>
      </c>
      <c r="U23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84" t="str">
        <f>_xlfn.CONCAT(Table1[[#This Row],[state]],Table1[[#This Row],[Goal Range]])</f>
        <v>canceled4999</v>
      </c>
    </row>
    <row r="2385" spans="1:22" ht="43.2" hidden="1">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1">
        <f t="shared" si="226"/>
        <v>42027.056793981479</v>
      </c>
      <c r="T2385" s="11">
        <f t="shared" si="227"/>
        <v>42057.056793981479</v>
      </c>
      <c r="U23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385" t="str">
        <f>_xlfn.CONCAT(Table1[[#This Row],[state]],Table1[[#This Row],[Goal Range]])</f>
        <v>canceled14999</v>
      </c>
    </row>
    <row r="2386" spans="1:22" ht="57.6" hidden="1">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1">
        <f t="shared" si="226"/>
        <v>41927.067627314813</v>
      </c>
      <c r="T2386" s="11">
        <f t="shared" si="227"/>
        <v>41957.109293981484</v>
      </c>
      <c r="U23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86" t="str">
        <f>_xlfn.CONCAT(Table1[[#This Row],[state]],Table1[[#This Row],[Goal Range]])</f>
        <v>canceled4999</v>
      </c>
    </row>
    <row r="2387" spans="1:22" ht="43.2" hidden="1">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1">
        <f t="shared" si="226"/>
        <v>42191.70175925926</v>
      </c>
      <c r="T2387" s="11">
        <f t="shared" si="227"/>
        <v>42221.70175925926</v>
      </c>
      <c r="U23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387" t="str">
        <f>_xlfn.CONCAT(Table1[[#This Row],[state]],Table1[[#This Row],[Goal Range]])</f>
        <v>canceled50000</v>
      </c>
    </row>
    <row r="2388" spans="1:22" ht="43.2" hidden="1">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e">
        <f t="shared" si="223"/>
        <v>#DIV/0!</v>
      </c>
      <c r="Q2388" t="str">
        <f t="shared" si="224"/>
        <v>technology</v>
      </c>
      <c r="R2388" t="str">
        <f t="shared" si="225"/>
        <v>web</v>
      </c>
      <c r="S2388" s="11">
        <f t="shared" si="226"/>
        <v>41954.838240740741</v>
      </c>
      <c r="T2388" s="11">
        <f t="shared" si="227"/>
        <v>42014.838240740741</v>
      </c>
      <c r="U23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388" t="str">
        <f>_xlfn.CONCAT(Table1[[#This Row],[state]],Table1[[#This Row],[Goal Range]])</f>
        <v>canceled34999</v>
      </c>
    </row>
    <row r="2389" spans="1:22" ht="43.2" hidden="1">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1">
        <f t="shared" si="226"/>
        <v>42528.626620370371</v>
      </c>
      <c r="T2389" s="11">
        <f t="shared" si="227"/>
        <v>42573.626620370371</v>
      </c>
      <c r="U23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389" t="str">
        <f>_xlfn.CONCAT(Table1[[#This Row],[state]],Table1[[#This Row],[Goal Range]])</f>
        <v>canceled50000</v>
      </c>
    </row>
    <row r="2390" spans="1:22" ht="43.2" hidden="1">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1">
        <f t="shared" si="226"/>
        <v>41989.853692129633</v>
      </c>
      <c r="T2390" s="11">
        <f t="shared" si="227"/>
        <v>42019.811805555553</v>
      </c>
      <c r="U23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390" t="str">
        <f>_xlfn.CONCAT(Table1[[#This Row],[state]],Table1[[#This Row],[Goal Range]])</f>
        <v>canceled39999</v>
      </c>
    </row>
    <row r="2391" spans="1:22" ht="57.6" hidden="1">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1">
        <f t="shared" si="226"/>
        <v>42179.653379629628</v>
      </c>
      <c r="T2391" s="11">
        <f t="shared" si="227"/>
        <v>42210.915972222225</v>
      </c>
      <c r="U23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391" t="str">
        <f>_xlfn.CONCAT(Table1[[#This Row],[state]],Table1[[#This Row],[Goal Range]])</f>
        <v>canceled19999</v>
      </c>
    </row>
    <row r="2392" spans="1:22" ht="43.2" hidden="1">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e">
        <f t="shared" si="223"/>
        <v>#DIV/0!</v>
      </c>
      <c r="Q2392" t="str">
        <f t="shared" si="224"/>
        <v>technology</v>
      </c>
      <c r="R2392" t="str">
        <f t="shared" si="225"/>
        <v>web</v>
      </c>
      <c r="S2392" s="11">
        <f t="shared" si="226"/>
        <v>41968.262314814812</v>
      </c>
      <c r="T2392" s="11">
        <f t="shared" si="227"/>
        <v>42008.262314814812</v>
      </c>
      <c r="U23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392" t="str">
        <f>_xlfn.CONCAT(Table1[[#This Row],[state]],Table1[[#This Row],[Goal Range]])</f>
        <v>canceled50000</v>
      </c>
    </row>
    <row r="2393" spans="1:22" ht="28.8" hidden="1">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1">
        <f t="shared" si="226"/>
        <v>42064.794490740736</v>
      </c>
      <c r="T2393" s="11">
        <f t="shared" si="227"/>
        <v>42094.752824074079</v>
      </c>
      <c r="U23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393" t="str">
        <f>_xlfn.CONCAT(Table1[[#This Row],[state]],Table1[[#This Row],[Goal Range]])</f>
        <v>canceled24999</v>
      </c>
    </row>
    <row r="2394" spans="1:22" ht="43.2" hidden="1">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e">
        <f t="shared" si="223"/>
        <v>#DIV/0!</v>
      </c>
      <c r="Q2394" t="str">
        <f t="shared" si="224"/>
        <v>technology</v>
      </c>
      <c r="R2394" t="str">
        <f t="shared" si="225"/>
        <v>web</v>
      </c>
      <c r="S2394" s="11">
        <f t="shared" si="226"/>
        <v>42276.120636574073</v>
      </c>
      <c r="T2394" s="11">
        <f t="shared" si="227"/>
        <v>42306.120636574073</v>
      </c>
      <c r="U23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394" t="str">
        <f>_xlfn.CONCAT(Table1[[#This Row],[state]],Table1[[#This Row],[Goal Range]])</f>
        <v>canceled4999</v>
      </c>
    </row>
    <row r="2395" spans="1:22" ht="43.2" hidden="1">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1">
        <f t="shared" si="226"/>
        <v>42194.648344907408</v>
      </c>
      <c r="T2395" s="11">
        <f t="shared" si="227"/>
        <v>42224.648344907408</v>
      </c>
      <c r="U23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395" t="str">
        <f>_xlfn.CONCAT(Table1[[#This Row],[state]],Table1[[#This Row],[Goal Range]])</f>
        <v>canceled50000</v>
      </c>
    </row>
    <row r="2396" spans="1:22" ht="43.2" hidden="1">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1">
        <f t="shared" si="226"/>
        <v>42031.362187499995</v>
      </c>
      <c r="T2396" s="11">
        <f t="shared" si="227"/>
        <v>42061.362187499995</v>
      </c>
      <c r="U23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96" t="str">
        <f>_xlfn.CONCAT(Table1[[#This Row],[state]],Table1[[#This Row],[Goal Range]])</f>
        <v>canceled9999</v>
      </c>
    </row>
    <row r="2397" spans="1:22" ht="43.2" hidden="1">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e">
        <f t="shared" si="223"/>
        <v>#DIV/0!</v>
      </c>
      <c r="Q2397" t="str">
        <f t="shared" si="224"/>
        <v>technology</v>
      </c>
      <c r="R2397" t="str">
        <f t="shared" si="225"/>
        <v>web</v>
      </c>
      <c r="S2397" s="11">
        <f t="shared" si="226"/>
        <v>42717.121377314819</v>
      </c>
      <c r="T2397" s="11">
        <f t="shared" si="227"/>
        <v>42745.372916666667</v>
      </c>
      <c r="U23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397" t="str">
        <f>_xlfn.CONCAT(Table1[[#This Row],[state]],Table1[[#This Row],[Goal Range]])</f>
        <v>canceled34999</v>
      </c>
    </row>
    <row r="2398" spans="1:22" ht="43.2" hidden="1">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1">
        <f t="shared" si="226"/>
        <v>42262.849050925928</v>
      </c>
      <c r="T2398" s="11">
        <f t="shared" si="227"/>
        <v>42292.849050925928</v>
      </c>
      <c r="U23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398" t="str">
        <f>_xlfn.CONCAT(Table1[[#This Row],[state]],Table1[[#This Row],[Goal Range]])</f>
        <v>canceled9999</v>
      </c>
    </row>
    <row r="2399" spans="1:22" ht="43.2" hidden="1">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e">
        <f t="shared" si="223"/>
        <v>#DIV/0!</v>
      </c>
      <c r="Q2399" t="str">
        <f t="shared" si="224"/>
        <v>technology</v>
      </c>
      <c r="R2399" t="str">
        <f t="shared" si="225"/>
        <v>web</v>
      </c>
      <c r="S2399" s="11">
        <f t="shared" si="226"/>
        <v>41976.88490740741</v>
      </c>
      <c r="T2399" s="11">
        <f t="shared" si="227"/>
        <v>42006.88490740741</v>
      </c>
      <c r="U23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399" t="str">
        <f>_xlfn.CONCAT(Table1[[#This Row],[state]],Table1[[#This Row],[Goal Range]])</f>
        <v>canceled50000</v>
      </c>
    </row>
    <row r="2400" spans="1:22" ht="43.2" hidden="1">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e">
        <f t="shared" si="223"/>
        <v>#DIV/0!</v>
      </c>
      <c r="Q2400" t="str">
        <f t="shared" si="224"/>
        <v>technology</v>
      </c>
      <c r="R2400" t="str">
        <f t="shared" si="225"/>
        <v>web</v>
      </c>
      <c r="S2400" s="11">
        <f t="shared" si="226"/>
        <v>42157.916481481487</v>
      </c>
      <c r="T2400" s="11">
        <f t="shared" si="227"/>
        <v>42187.916481481487</v>
      </c>
      <c r="U24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00" t="str">
        <f>_xlfn.CONCAT(Table1[[#This Row],[state]],Table1[[#This Row],[Goal Range]])</f>
        <v>canceled4999</v>
      </c>
    </row>
    <row r="2401" spans="1:22" ht="43.2" hidden="1">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e">
        <f t="shared" si="223"/>
        <v>#DIV/0!</v>
      </c>
      <c r="Q2401" t="str">
        <f t="shared" si="224"/>
        <v>technology</v>
      </c>
      <c r="R2401" t="str">
        <f t="shared" si="225"/>
        <v>web</v>
      </c>
      <c r="S2401" s="11">
        <f t="shared" si="226"/>
        <v>41956.853078703702</v>
      </c>
      <c r="T2401" s="11">
        <f t="shared" si="227"/>
        <v>41991.853078703702</v>
      </c>
      <c r="U24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401" t="str">
        <f>_xlfn.CONCAT(Table1[[#This Row],[state]],Table1[[#This Row],[Goal Range]])</f>
        <v>canceled14999</v>
      </c>
    </row>
    <row r="2402" spans="1:22" ht="43.2" hidden="1">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e">
        <f t="shared" si="223"/>
        <v>#DIV/0!</v>
      </c>
      <c r="Q2402" t="str">
        <f t="shared" si="224"/>
        <v>technology</v>
      </c>
      <c r="R2402" t="str">
        <f t="shared" si="225"/>
        <v>web</v>
      </c>
      <c r="S2402" s="11">
        <f t="shared" si="226"/>
        <v>42444.268101851849</v>
      </c>
      <c r="T2402" s="11">
        <f t="shared" si="227"/>
        <v>42474.268101851849</v>
      </c>
      <c r="U24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402" t="str">
        <f>_xlfn.CONCAT(Table1[[#This Row],[state]],Table1[[#This Row],[Goal Range]])</f>
        <v>canceled0</v>
      </c>
    </row>
    <row r="2403" spans="1:22" ht="43.2" hidden="1">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1">
        <f t="shared" si="226"/>
        <v>42374.822870370372</v>
      </c>
      <c r="T2403" s="11">
        <f t="shared" si="227"/>
        <v>42434.822870370372</v>
      </c>
      <c r="U24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403" t="str">
        <f>_xlfn.CONCAT(Table1[[#This Row],[state]],Table1[[#This Row],[Goal Range]])</f>
        <v>failed29999</v>
      </c>
    </row>
    <row r="2404" spans="1:22" hidden="1">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1">
        <f t="shared" si="226"/>
        <v>42107.679756944446</v>
      </c>
      <c r="T2404" s="11">
        <f t="shared" si="227"/>
        <v>42137.679756944446</v>
      </c>
      <c r="U24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404" t="str">
        <f>_xlfn.CONCAT(Table1[[#This Row],[state]],Table1[[#This Row],[Goal Range]])</f>
        <v>failed14999</v>
      </c>
    </row>
    <row r="2405" spans="1:22" ht="43.2" hidden="1">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1">
        <f t="shared" si="226"/>
        <v>42399.882615740738</v>
      </c>
      <c r="T2405" s="11">
        <f t="shared" si="227"/>
        <v>42459.840949074074</v>
      </c>
      <c r="U24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05" t="str">
        <f>_xlfn.CONCAT(Table1[[#This Row],[state]],Table1[[#This Row],[Goal Range]])</f>
        <v>failed4999</v>
      </c>
    </row>
    <row r="2406" spans="1:22" ht="43.2" hidden="1">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e">
        <f t="shared" si="223"/>
        <v>#DIV/0!</v>
      </c>
      <c r="Q2406" t="str">
        <f t="shared" si="224"/>
        <v>food</v>
      </c>
      <c r="R2406" t="str">
        <f t="shared" si="225"/>
        <v>food trucks</v>
      </c>
      <c r="S2406" s="11">
        <f t="shared" si="226"/>
        <v>42342.03943287037</v>
      </c>
      <c r="T2406" s="11">
        <f t="shared" si="227"/>
        <v>42372.03943287037</v>
      </c>
      <c r="U24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406" t="str">
        <f>_xlfn.CONCAT(Table1[[#This Row],[state]],Table1[[#This Row],[Goal Range]])</f>
        <v>failed19999</v>
      </c>
    </row>
    <row r="2407" spans="1:22" ht="43.2" hidden="1">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1">
        <f t="shared" si="226"/>
        <v>42595.585358796292</v>
      </c>
      <c r="T2407" s="11">
        <f t="shared" si="227"/>
        <v>42616.585358796292</v>
      </c>
      <c r="U24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07" t="str">
        <f>_xlfn.CONCAT(Table1[[#This Row],[state]],Table1[[#This Row],[Goal Range]])</f>
        <v>failed9999</v>
      </c>
    </row>
    <row r="2408" spans="1:22" ht="43.2" hidden="1">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1">
        <f t="shared" si="226"/>
        <v>41983.110995370371</v>
      </c>
      <c r="T2408" s="11">
        <f t="shared" si="227"/>
        <v>42023.110995370371</v>
      </c>
      <c r="U24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08" t="str">
        <f>_xlfn.CONCAT(Table1[[#This Row],[state]],Table1[[#This Row],[Goal Range]])</f>
        <v>failed4999</v>
      </c>
    </row>
    <row r="2409" spans="1:22" ht="57.6" hidden="1">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1">
        <f t="shared" si="226"/>
        <v>42082.575555555552</v>
      </c>
      <c r="T2409" s="11">
        <f t="shared" si="227"/>
        <v>42105.25</v>
      </c>
      <c r="U24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409" t="str">
        <f>_xlfn.CONCAT(Table1[[#This Row],[state]],Table1[[#This Row],[Goal Range]])</f>
        <v>failed24999</v>
      </c>
    </row>
    <row r="2410" spans="1:22" ht="43.2" hidden="1">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1">
        <f t="shared" si="226"/>
        <v>41919.140706018516</v>
      </c>
      <c r="T2410" s="11">
        <f t="shared" si="227"/>
        <v>41949.182372685187</v>
      </c>
      <c r="U24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410" t="str">
        <f>_xlfn.CONCAT(Table1[[#This Row],[state]],Table1[[#This Row],[Goal Range]])</f>
        <v>failed19999</v>
      </c>
    </row>
    <row r="2411" spans="1:22" ht="43.2" hidden="1">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1">
        <f t="shared" si="226"/>
        <v>42204.875868055555</v>
      </c>
      <c r="T2411" s="11">
        <f t="shared" si="227"/>
        <v>42234.875868055555</v>
      </c>
      <c r="U24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411" t="str">
        <f>_xlfn.CONCAT(Table1[[#This Row],[state]],Table1[[#This Row],[Goal Range]])</f>
        <v>failed29999</v>
      </c>
    </row>
    <row r="2412" spans="1:22" ht="57.6" hidden="1">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e">
        <f t="shared" si="223"/>
        <v>#DIV/0!</v>
      </c>
      <c r="Q2412" t="str">
        <f t="shared" si="224"/>
        <v>food</v>
      </c>
      <c r="R2412" t="str">
        <f t="shared" si="225"/>
        <v>food trucks</v>
      </c>
      <c r="S2412" s="11">
        <f t="shared" si="226"/>
        <v>42224.408275462964</v>
      </c>
      <c r="T2412" s="11">
        <f t="shared" si="227"/>
        <v>42254.408275462964</v>
      </c>
      <c r="U24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412" t="str">
        <f>_xlfn.CONCAT(Table1[[#This Row],[state]],Table1[[#This Row],[Goal Range]])</f>
        <v>failed19999</v>
      </c>
    </row>
    <row r="2413" spans="1:22" ht="57.6" hidden="1">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1">
        <f t="shared" si="226"/>
        <v>42211.732430555552</v>
      </c>
      <c r="T2413" s="11">
        <f t="shared" si="227"/>
        <v>42241.732430555552</v>
      </c>
      <c r="U24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413" t="str">
        <f>_xlfn.CONCAT(Table1[[#This Row],[state]],Table1[[#This Row],[Goal Range]])</f>
        <v>failed29999</v>
      </c>
    </row>
    <row r="2414" spans="1:22" ht="57.6" hidden="1">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e">
        <f t="shared" si="223"/>
        <v>#DIV/0!</v>
      </c>
      <c r="Q2414" t="str">
        <f t="shared" si="224"/>
        <v>food</v>
      </c>
      <c r="R2414" t="str">
        <f t="shared" si="225"/>
        <v>food trucks</v>
      </c>
      <c r="S2414" s="11">
        <f t="shared" si="226"/>
        <v>42655.736956018518</v>
      </c>
      <c r="T2414" s="11">
        <f t="shared" si="227"/>
        <v>42700.778622685189</v>
      </c>
      <c r="U24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14" t="str">
        <f>_xlfn.CONCAT(Table1[[#This Row],[state]],Table1[[#This Row],[Goal Range]])</f>
        <v>failed9999</v>
      </c>
    </row>
    <row r="2415" spans="1:22" ht="43.2" hidden="1">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1">
        <f t="shared" si="226"/>
        <v>41760.10974537037</v>
      </c>
      <c r="T2415" s="11">
        <f t="shared" si="227"/>
        <v>41790.979166666664</v>
      </c>
      <c r="U24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15" t="str">
        <f>_xlfn.CONCAT(Table1[[#This Row],[state]],Table1[[#This Row],[Goal Range]])</f>
        <v>failed4999</v>
      </c>
    </row>
    <row r="2416" spans="1:22" ht="43.2" hidden="1">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1">
        <f t="shared" si="226"/>
        <v>42198.695138888885</v>
      </c>
      <c r="T2416" s="11">
        <f t="shared" si="227"/>
        <v>42238.165972222225</v>
      </c>
      <c r="U24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416" t="str">
        <f>_xlfn.CONCAT(Table1[[#This Row],[state]],Table1[[#This Row],[Goal Range]])</f>
        <v>failed19999</v>
      </c>
    </row>
    <row r="2417" spans="1:22" ht="43.2" hidden="1">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1">
        <f t="shared" si="226"/>
        <v>42536.862800925926</v>
      </c>
      <c r="T2417" s="11">
        <f t="shared" si="227"/>
        <v>42566.862800925926</v>
      </c>
      <c r="U24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417" t="str">
        <f>_xlfn.CONCAT(Table1[[#This Row],[state]],Table1[[#This Row],[Goal Range]])</f>
        <v>failed50000</v>
      </c>
    </row>
    <row r="2418" spans="1:22" ht="43.2" hidden="1">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1">
        <f t="shared" si="226"/>
        <v>42019.737766203703</v>
      </c>
      <c r="T2418" s="11">
        <f t="shared" si="227"/>
        <v>42077.625</v>
      </c>
      <c r="U24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418" t="str">
        <f>_xlfn.CONCAT(Table1[[#This Row],[state]],Table1[[#This Row],[Goal Range]])</f>
        <v>failed24999</v>
      </c>
    </row>
    <row r="2419" spans="1:22" ht="43.2" hidden="1">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e">
        <f t="shared" si="223"/>
        <v>#DIV/0!</v>
      </c>
      <c r="Q2419" t="str">
        <f t="shared" si="224"/>
        <v>food</v>
      </c>
      <c r="R2419" t="str">
        <f t="shared" si="225"/>
        <v>food trucks</v>
      </c>
      <c r="S2419" s="11">
        <f t="shared" si="226"/>
        <v>41831.884108796294</v>
      </c>
      <c r="T2419" s="11">
        <f t="shared" si="227"/>
        <v>41861.884108796294</v>
      </c>
      <c r="U24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19" t="str">
        <f>_xlfn.CONCAT(Table1[[#This Row],[state]],Table1[[#This Row],[Goal Range]])</f>
        <v>failed4999</v>
      </c>
    </row>
    <row r="2420" spans="1:22" hidden="1">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1">
        <f t="shared" si="226"/>
        <v>42027.856990740736</v>
      </c>
      <c r="T2420" s="11">
        <f t="shared" si="227"/>
        <v>42087.815324074079</v>
      </c>
      <c r="U24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420" t="str">
        <f>_xlfn.CONCAT(Table1[[#This Row],[state]],Table1[[#This Row],[Goal Range]])</f>
        <v>failed29999</v>
      </c>
    </row>
    <row r="2421" spans="1:22" ht="43.2" hidden="1">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e">
        <f t="shared" si="223"/>
        <v>#DIV/0!</v>
      </c>
      <c r="Q2421" t="str">
        <f t="shared" si="224"/>
        <v>food</v>
      </c>
      <c r="R2421" t="str">
        <f t="shared" si="225"/>
        <v>food trucks</v>
      </c>
      <c r="S2421" s="11">
        <f t="shared" si="226"/>
        <v>41993.738298611104</v>
      </c>
      <c r="T2421" s="11">
        <f t="shared" si="227"/>
        <v>42053.738298611104</v>
      </c>
      <c r="U24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21" t="str">
        <f>_xlfn.CONCAT(Table1[[#This Row],[state]],Table1[[#This Row],[Goal Range]])</f>
        <v>failed4999</v>
      </c>
    </row>
    <row r="2422" spans="1:22" ht="43.2" hidden="1">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1">
        <f t="shared" si="226"/>
        <v>41893.028877314813</v>
      </c>
      <c r="T2422" s="11">
        <f t="shared" si="227"/>
        <v>41953.070543981477</v>
      </c>
      <c r="U24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422" t="str">
        <f>_xlfn.CONCAT(Table1[[#This Row],[state]],Table1[[#This Row],[Goal Range]])</f>
        <v>failed19999</v>
      </c>
    </row>
    <row r="2423" spans="1:22" ht="28.8" hidden="1">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1">
        <f t="shared" si="226"/>
        <v>42026.687453703707</v>
      </c>
      <c r="T2423" s="11">
        <f t="shared" si="227"/>
        <v>42056.687453703707</v>
      </c>
      <c r="U24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23" t="str">
        <f>_xlfn.CONCAT(Table1[[#This Row],[state]],Table1[[#This Row],[Goal Range]])</f>
        <v>failed9999</v>
      </c>
    </row>
    <row r="2424" spans="1:22" ht="28.8" hidden="1">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1">
        <f t="shared" si="226"/>
        <v>42044.724953703699</v>
      </c>
      <c r="T2424" s="11">
        <f t="shared" si="227"/>
        <v>42074.683287037042</v>
      </c>
      <c r="U24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424" t="str">
        <f>_xlfn.CONCAT(Table1[[#This Row],[state]],Table1[[#This Row],[Goal Range]])</f>
        <v>failed1000</v>
      </c>
    </row>
    <row r="2425" spans="1:22" ht="43.2" hidden="1">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1">
        <f t="shared" si="226"/>
        <v>41974.704745370371</v>
      </c>
      <c r="T2425" s="11">
        <f t="shared" si="227"/>
        <v>42004.704745370371</v>
      </c>
      <c r="U24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425" t="str">
        <f>_xlfn.CONCAT(Table1[[#This Row],[state]],Table1[[#This Row],[Goal Range]])</f>
        <v>failed50000</v>
      </c>
    </row>
    <row r="2426" spans="1:22" ht="28.8" hidden="1">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1">
        <f t="shared" si="226"/>
        <v>41909.892453703702</v>
      </c>
      <c r="T2426" s="11">
        <f t="shared" si="227"/>
        <v>41939.892453703702</v>
      </c>
      <c r="U24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426" t="str">
        <f>_xlfn.CONCAT(Table1[[#This Row],[state]],Table1[[#This Row],[Goal Range]])</f>
        <v>failed29999</v>
      </c>
    </row>
    <row r="2427" spans="1:22" ht="57.6" hidden="1">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1">
        <f t="shared" si="226"/>
        <v>42502.913761574076</v>
      </c>
      <c r="T2427" s="11">
        <f t="shared" si="227"/>
        <v>42517.919444444444</v>
      </c>
      <c r="U24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27" t="str">
        <f>_xlfn.CONCAT(Table1[[#This Row],[state]],Table1[[#This Row],[Goal Range]])</f>
        <v>failed4999</v>
      </c>
    </row>
    <row r="2428" spans="1:22" ht="43.2" hidden="1">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e">
        <f t="shared" si="223"/>
        <v>#DIV/0!</v>
      </c>
      <c r="Q2428" t="str">
        <f t="shared" si="224"/>
        <v>food</v>
      </c>
      <c r="R2428" t="str">
        <f t="shared" si="225"/>
        <v>food trucks</v>
      </c>
      <c r="S2428" s="11">
        <f t="shared" si="226"/>
        <v>42164.170046296291</v>
      </c>
      <c r="T2428" s="11">
        <f t="shared" si="227"/>
        <v>42224.170046296291</v>
      </c>
      <c r="U24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428" t="str">
        <f>_xlfn.CONCAT(Table1[[#This Row],[state]],Table1[[#This Row],[Goal Range]])</f>
        <v>failed24999</v>
      </c>
    </row>
    <row r="2429" spans="1:22" ht="28.8" hidden="1">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1">
        <f t="shared" si="226"/>
        <v>42412.318668981476</v>
      </c>
      <c r="T2429" s="11">
        <f t="shared" si="227"/>
        <v>42452.277002314819</v>
      </c>
      <c r="U24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429" t="str">
        <f>_xlfn.CONCAT(Table1[[#This Row],[state]],Table1[[#This Row],[Goal Range]])</f>
        <v>failed0</v>
      </c>
    </row>
    <row r="2430" spans="1:22" ht="28.8" hidden="1">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1">
        <f t="shared" si="226"/>
        <v>42045.784155092595</v>
      </c>
      <c r="T2430" s="11">
        <f t="shared" si="227"/>
        <v>42075.742488425924</v>
      </c>
      <c r="U24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430" t="str">
        <f>_xlfn.CONCAT(Table1[[#This Row],[state]],Table1[[#This Row],[Goal Range]])</f>
        <v>failed39999</v>
      </c>
    </row>
    <row r="2431" spans="1:22" ht="43.2" hidden="1">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1">
        <f t="shared" si="226"/>
        <v>42734.879236111112</v>
      </c>
      <c r="T2431" s="11">
        <f t="shared" si="227"/>
        <v>42771.697222222225</v>
      </c>
      <c r="U24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431" t="str">
        <f>_xlfn.CONCAT(Table1[[#This Row],[state]],Table1[[#This Row],[Goal Range]])</f>
        <v>failed50000</v>
      </c>
    </row>
    <row r="2432" spans="1:22" ht="57.6" hidden="1">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1">
        <f t="shared" si="226"/>
        <v>42382.130833333329</v>
      </c>
      <c r="T2432" s="11">
        <f t="shared" si="227"/>
        <v>42412.130833333329</v>
      </c>
      <c r="U24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32" t="str">
        <f>_xlfn.CONCAT(Table1[[#This Row],[state]],Table1[[#This Row],[Goal Range]])</f>
        <v>failed4999</v>
      </c>
    </row>
    <row r="2433" spans="1:22" ht="28.8" hidden="1">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1">
        <f t="shared" si="226"/>
        <v>42489.099687499998</v>
      </c>
      <c r="T2433" s="11">
        <f t="shared" si="227"/>
        <v>42549.099687499998</v>
      </c>
      <c r="U24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433" t="str">
        <f>_xlfn.CONCAT(Table1[[#This Row],[state]],Table1[[#This Row],[Goal Range]])</f>
        <v>failed50000</v>
      </c>
    </row>
    <row r="2434" spans="1:22" ht="43.2" hidden="1">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228">E2434/D2434</f>
        <v>1.4285714285714287E-4</v>
      </c>
      <c r="P2434" s="6">
        <f t="shared" si="223"/>
        <v>1</v>
      </c>
      <c r="Q2434" t="str">
        <f t="shared" si="224"/>
        <v>food</v>
      </c>
      <c r="R2434" t="str">
        <f t="shared" si="225"/>
        <v>food trucks</v>
      </c>
      <c r="S2434" s="11">
        <f t="shared" si="226"/>
        <v>42041.218715277777</v>
      </c>
      <c r="T2434" s="11">
        <f t="shared" si="227"/>
        <v>42071.218715277777</v>
      </c>
      <c r="U24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434" t="str">
        <f>_xlfn.CONCAT(Table1[[#This Row],[state]],Table1[[#This Row],[Goal Range]])</f>
        <v>failed14999</v>
      </c>
    </row>
    <row r="2435" spans="1:22" ht="43.2" hidden="1">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228"/>
        <v>0</v>
      </c>
      <c r="P2435" s="6" t="e">
        <f t="shared" ref="P2435:P2498" si="229">E2435/L2435</f>
        <v>#DIV/0!</v>
      </c>
      <c r="Q2435" t="str">
        <f t="shared" ref="Q2435:Q2498" si="230">LEFT(N2435,FIND("/",N2435)-1)</f>
        <v>food</v>
      </c>
      <c r="R2435" t="str">
        <f t="shared" ref="R2435:R2498" si="231">RIGHT(N2435,LEN(N2435)-FIND("/",N2435))</f>
        <v>food trucks</v>
      </c>
      <c r="S2435" s="11">
        <f t="shared" ref="S2435:S2498" si="232">(((J2435/60)/60)/24)+DATE(1970,1,1)</f>
        <v>42397.89980324074</v>
      </c>
      <c r="T2435" s="11">
        <f t="shared" ref="T2435:T2498" si="233">(((I2435/60)/60)/24)+DATE(1970,1,1)</f>
        <v>42427.89980324074</v>
      </c>
      <c r="U24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435" t="str">
        <f>_xlfn.CONCAT(Table1[[#This Row],[state]],Table1[[#This Row],[Goal Range]])</f>
        <v>failed14999</v>
      </c>
    </row>
    <row r="2436" spans="1:22" ht="43.2" hidden="1">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1">
        <f t="shared" si="232"/>
        <v>42180.18604166666</v>
      </c>
      <c r="T2436" s="11">
        <f t="shared" si="233"/>
        <v>42220.18604166666</v>
      </c>
      <c r="U24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436" t="str">
        <f>_xlfn.CONCAT(Table1[[#This Row],[state]],Table1[[#This Row],[Goal Range]])</f>
        <v>failed24999</v>
      </c>
    </row>
    <row r="2437" spans="1:22" ht="43.2" hidden="1">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1">
        <f t="shared" si="232"/>
        <v>42252.277615740735</v>
      </c>
      <c r="T2437" s="11">
        <f t="shared" si="233"/>
        <v>42282.277615740735</v>
      </c>
      <c r="U24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437" t="str">
        <f>_xlfn.CONCAT(Table1[[#This Row],[state]],Table1[[#This Row],[Goal Range]])</f>
        <v>failed50000</v>
      </c>
    </row>
    <row r="2438" spans="1:22" ht="43.2" hidden="1">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1">
        <f t="shared" si="232"/>
        <v>42338.615393518514</v>
      </c>
      <c r="T2438" s="11">
        <f t="shared" si="233"/>
        <v>42398.615393518514</v>
      </c>
      <c r="U24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438" t="str">
        <f>_xlfn.CONCAT(Table1[[#This Row],[state]],Table1[[#This Row],[Goal Range]])</f>
        <v>failed50000</v>
      </c>
    </row>
    <row r="2439" spans="1:22" ht="43.2" hidden="1">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e">
        <f t="shared" si="229"/>
        <v>#DIV/0!</v>
      </c>
      <c r="Q2439" t="str">
        <f t="shared" si="230"/>
        <v>food</v>
      </c>
      <c r="R2439" t="str">
        <f t="shared" si="231"/>
        <v>food trucks</v>
      </c>
      <c r="S2439" s="11">
        <f t="shared" si="232"/>
        <v>42031.965138888889</v>
      </c>
      <c r="T2439" s="11">
        <f t="shared" si="233"/>
        <v>42080.75</v>
      </c>
      <c r="U24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39" t="str">
        <f>_xlfn.CONCAT(Table1[[#This Row],[state]],Table1[[#This Row],[Goal Range]])</f>
        <v>failed9999</v>
      </c>
    </row>
    <row r="2440" spans="1:22" ht="43.2" hidden="1">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1">
        <f t="shared" si="232"/>
        <v>42285.91506944444</v>
      </c>
      <c r="T2440" s="11">
        <f t="shared" si="233"/>
        <v>42345.956736111111</v>
      </c>
      <c r="U24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440" t="str">
        <f>_xlfn.CONCAT(Table1[[#This Row],[state]],Table1[[#This Row],[Goal Range]])</f>
        <v>failed19999</v>
      </c>
    </row>
    <row r="2441" spans="1:22" ht="57.6" hidden="1">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e">
        <f t="shared" si="229"/>
        <v>#DIV/0!</v>
      </c>
      <c r="Q2441" t="str">
        <f t="shared" si="230"/>
        <v>food</v>
      </c>
      <c r="R2441" t="str">
        <f t="shared" si="231"/>
        <v>food trucks</v>
      </c>
      <c r="S2441" s="11">
        <f t="shared" si="232"/>
        <v>42265.818622685183</v>
      </c>
      <c r="T2441" s="11">
        <f t="shared" si="233"/>
        <v>42295.818622685183</v>
      </c>
      <c r="U24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441" t="str">
        <f>_xlfn.CONCAT(Table1[[#This Row],[state]],Table1[[#This Row],[Goal Range]])</f>
        <v>failed14999</v>
      </c>
    </row>
    <row r="2442" spans="1:22" ht="28.8" hidden="1">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1">
        <f t="shared" si="232"/>
        <v>42383.899456018517</v>
      </c>
      <c r="T2442" s="11">
        <f t="shared" si="233"/>
        <v>42413.899456018517</v>
      </c>
      <c r="U24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42" t="str">
        <f>_xlfn.CONCAT(Table1[[#This Row],[state]],Table1[[#This Row],[Goal Range]])</f>
        <v>failed9999</v>
      </c>
    </row>
    <row r="2443" spans="1:22" ht="28.8" hidden="1">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1">
        <f t="shared" si="232"/>
        <v>42187.125625000001</v>
      </c>
      <c r="T2443" s="11">
        <f t="shared" si="233"/>
        <v>42208.207638888889</v>
      </c>
      <c r="U24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43" t="str">
        <f>_xlfn.CONCAT(Table1[[#This Row],[state]],Table1[[#This Row],[Goal Range]])</f>
        <v>successful9999</v>
      </c>
    </row>
    <row r="2444" spans="1:22" ht="28.8" hidden="1">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1">
        <f t="shared" si="232"/>
        <v>42052.666990740734</v>
      </c>
      <c r="T2444" s="11">
        <f t="shared" si="233"/>
        <v>42082.625324074077</v>
      </c>
      <c r="U24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444" t="str">
        <f>_xlfn.CONCAT(Table1[[#This Row],[state]],Table1[[#This Row],[Goal Range]])</f>
        <v>successful24999</v>
      </c>
    </row>
    <row r="2445" spans="1:22" ht="43.2" hidden="1">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1">
        <f t="shared" si="232"/>
        <v>41836.625254629631</v>
      </c>
      <c r="T2445" s="11">
        <f t="shared" si="233"/>
        <v>41866.625254629631</v>
      </c>
      <c r="U24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445" t="str">
        <f>_xlfn.CONCAT(Table1[[#This Row],[state]],Table1[[#This Row],[Goal Range]])</f>
        <v>successful24999</v>
      </c>
    </row>
    <row r="2446" spans="1:22" ht="43.2" hidden="1">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1">
        <f t="shared" si="232"/>
        <v>42485.754525462966</v>
      </c>
      <c r="T2446" s="11">
        <f t="shared" si="233"/>
        <v>42515.754525462966</v>
      </c>
      <c r="U24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46" t="str">
        <f>_xlfn.CONCAT(Table1[[#This Row],[state]],Table1[[#This Row],[Goal Range]])</f>
        <v>successful4999</v>
      </c>
    </row>
    <row r="2447" spans="1:22" ht="57.6" hidden="1">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1">
        <f t="shared" si="232"/>
        <v>42243.190057870372</v>
      </c>
      <c r="T2447" s="11">
        <f t="shared" si="233"/>
        <v>42273.190057870372</v>
      </c>
      <c r="U24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47" t="str">
        <f>_xlfn.CONCAT(Table1[[#This Row],[state]],Table1[[#This Row],[Goal Range]])</f>
        <v>successful9999</v>
      </c>
    </row>
    <row r="2448" spans="1:22" ht="57.6" hidden="1">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1">
        <f t="shared" si="232"/>
        <v>42670.602673611109</v>
      </c>
      <c r="T2448" s="11">
        <f t="shared" si="233"/>
        <v>42700.64434027778</v>
      </c>
      <c r="U24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48" t="str">
        <f>_xlfn.CONCAT(Table1[[#This Row],[state]],Table1[[#This Row],[Goal Range]])</f>
        <v>successful9999</v>
      </c>
    </row>
    <row r="2449" spans="1:22" ht="57.6" hidden="1">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1">
        <f t="shared" si="232"/>
        <v>42654.469826388886</v>
      </c>
      <c r="T2449" s="11">
        <f t="shared" si="233"/>
        <v>42686.166666666672</v>
      </c>
      <c r="U24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49" t="str">
        <f>_xlfn.CONCAT(Table1[[#This Row],[state]],Table1[[#This Row],[Goal Range]])</f>
        <v>successful4999</v>
      </c>
    </row>
    <row r="2450" spans="1:22" ht="43.2" hidden="1">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1">
        <f t="shared" si="232"/>
        <v>42607.316122685181</v>
      </c>
      <c r="T2450" s="11">
        <f t="shared" si="233"/>
        <v>42613.233333333337</v>
      </c>
      <c r="U24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450" t="str">
        <f>_xlfn.CONCAT(Table1[[#This Row],[state]],Table1[[#This Row],[Goal Range]])</f>
        <v>successful1000</v>
      </c>
    </row>
    <row r="2451" spans="1:22" ht="43.2" hidden="1">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1">
        <f t="shared" si="232"/>
        <v>41943.142534722225</v>
      </c>
      <c r="T2451" s="11">
        <f t="shared" si="233"/>
        <v>41973.184201388889</v>
      </c>
      <c r="U24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451" t="str">
        <f>_xlfn.CONCAT(Table1[[#This Row],[state]],Table1[[#This Row],[Goal Range]])</f>
        <v>successful14999</v>
      </c>
    </row>
    <row r="2452" spans="1:22" ht="43.2" hidden="1">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1">
        <f t="shared" si="232"/>
        <v>41902.07240740741</v>
      </c>
      <c r="T2452" s="11">
        <f t="shared" si="233"/>
        <v>41940.132638888892</v>
      </c>
      <c r="U24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452" t="str">
        <f>_xlfn.CONCAT(Table1[[#This Row],[state]],Table1[[#This Row],[Goal Range]])</f>
        <v>successful19999</v>
      </c>
    </row>
    <row r="2453" spans="1:22" ht="43.2" hidden="1">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1">
        <f t="shared" si="232"/>
        <v>42779.908449074079</v>
      </c>
      <c r="T2453" s="11">
        <f t="shared" si="233"/>
        <v>42799.908449074079</v>
      </c>
      <c r="U24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453" t="str">
        <f>_xlfn.CONCAT(Table1[[#This Row],[state]],Table1[[#This Row],[Goal Range]])</f>
        <v>successful14999</v>
      </c>
    </row>
    <row r="2454" spans="1:22" ht="43.2" hidden="1">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1">
        <f t="shared" si="232"/>
        <v>42338.84375</v>
      </c>
      <c r="T2454" s="11">
        <f t="shared" si="233"/>
        <v>42367.958333333328</v>
      </c>
      <c r="U24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454" t="str">
        <f>_xlfn.CONCAT(Table1[[#This Row],[state]],Table1[[#This Row],[Goal Range]])</f>
        <v>successful1000</v>
      </c>
    </row>
    <row r="2455" spans="1:22" ht="43.2" hidden="1">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1">
        <f t="shared" si="232"/>
        <v>42738.692233796297</v>
      </c>
      <c r="T2455" s="11">
        <f t="shared" si="233"/>
        <v>42768.692233796297</v>
      </c>
      <c r="U24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55" t="str">
        <f>_xlfn.CONCAT(Table1[[#This Row],[state]],Table1[[#This Row],[Goal Range]])</f>
        <v>successful4999</v>
      </c>
    </row>
    <row r="2456" spans="1:22" ht="43.2" hidden="1">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1">
        <f t="shared" si="232"/>
        <v>42770.201481481476</v>
      </c>
      <c r="T2456" s="11">
        <f t="shared" si="233"/>
        <v>42805.201481481476</v>
      </c>
      <c r="U24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456" t="str">
        <f>_xlfn.CONCAT(Table1[[#This Row],[state]],Table1[[#This Row],[Goal Range]])</f>
        <v>successful39999</v>
      </c>
    </row>
    <row r="2457" spans="1:22" ht="43.2" hidden="1">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1">
        <f t="shared" si="232"/>
        <v>42452.781828703708</v>
      </c>
      <c r="T2457" s="11">
        <f t="shared" si="233"/>
        <v>42480.781828703708</v>
      </c>
      <c r="U24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457" t="str">
        <f>_xlfn.CONCAT(Table1[[#This Row],[state]],Table1[[#This Row],[Goal Range]])</f>
        <v>successful1000</v>
      </c>
    </row>
    <row r="2458" spans="1:22" ht="43.2" hidden="1">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1">
        <f t="shared" si="232"/>
        <v>42761.961099537039</v>
      </c>
      <c r="T2458" s="11">
        <f t="shared" si="233"/>
        <v>42791.961099537039</v>
      </c>
      <c r="U24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58" t="str">
        <f>_xlfn.CONCAT(Table1[[#This Row],[state]],Table1[[#This Row],[Goal Range]])</f>
        <v>successful4999</v>
      </c>
    </row>
    <row r="2459" spans="1:22" ht="43.2" hidden="1">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1">
        <f t="shared" si="232"/>
        <v>42423.602500000001</v>
      </c>
      <c r="T2459" s="11">
        <f t="shared" si="233"/>
        <v>42453.560833333337</v>
      </c>
      <c r="U24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459" t="str">
        <f>_xlfn.CONCAT(Table1[[#This Row],[state]],Table1[[#This Row],[Goal Range]])</f>
        <v>successful24999</v>
      </c>
    </row>
    <row r="2460" spans="1:22" ht="57.6" hidden="1">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1">
        <f t="shared" si="232"/>
        <v>42495.871736111112</v>
      </c>
      <c r="T2460" s="11">
        <f t="shared" si="233"/>
        <v>42530.791666666672</v>
      </c>
      <c r="U24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60" t="str">
        <f>_xlfn.CONCAT(Table1[[#This Row],[state]],Table1[[#This Row],[Goal Range]])</f>
        <v>successful9999</v>
      </c>
    </row>
    <row r="2461" spans="1:22" ht="57.6" hidden="1">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1">
        <f t="shared" si="232"/>
        <v>42407.637557870374</v>
      </c>
      <c r="T2461" s="11">
        <f t="shared" si="233"/>
        <v>42452.595891203702</v>
      </c>
      <c r="U24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461" t="str">
        <f>_xlfn.CONCAT(Table1[[#This Row],[state]],Table1[[#This Row],[Goal Range]])</f>
        <v>successful34999</v>
      </c>
    </row>
    <row r="2462" spans="1:22" ht="43.2" hidden="1">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1">
        <f t="shared" si="232"/>
        <v>42704.187118055561</v>
      </c>
      <c r="T2462" s="11">
        <f t="shared" si="233"/>
        <v>42738.178472222222</v>
      </c>
      <c r="U24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62" t="str">
        <f>_xlfn.CONCAT(Table1[[#This Row],[state]],Table1[[#This Row],[Goal Range]])</f>
        <v>successful9999</v>
      </c>
    </row>
    <row r="2463" spans="1:22" ht="43.2" hidden="1">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1">
        <f t="shared" si="232"/>
        <v>40784.012696759259</v>
      </c>
      <c r="T2463" s="11">
        <f t="shared" si="233"/>
        <v>40817.125</v>
      </c>
      <c r="U24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63" t="str">
        <f>_xlfn.CONCAT(Table1[[#This Row],[state]],Table1[[#This Row],[Goal Range]])</f>
        <v>successful9999</v>
      </c>
    </row>
    <row r="2464" spans="1:22" ht="43.2" hidden="1">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1">
        <f t="shared" si="232"/>
        <v>41089.186296296299</v>
      </c>
      <c r="T2464" s="11">
        <f t="shared" si="233"/>
        <v>41109.186296296299</v>
      </c>
      <c r="U24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64" t="str">
        <f>_xlfn.CONCAT(Table1[[#This Row],[state]],Table1[[#This Row],[Goal Range]])</f>
        <v>successful4999</v>
      </c>
    </row>
    <row r="2465" spans="1:22" hidden="1">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1">
        <f t="shared" si="232"/>
        <v>41341.111400462964</v>
      </c>
      <c r="T2465" s="11">
        <f t="shared" si="233"/>
        <v>41380.791666666664</v>
      </c>
      <c r="U24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65" t="str">
        <f>_xlfn.CONCAT(Table1[[#This Row],[state]],Table1[[#This Row],[Goal Range]])</f>
        <v>successful4999</v>
      </c>
    </row>
    <row r="2466" spans="1:22" ht="43.2" hidden="1">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1">
        <f t="shared" si="232"/>
        <v>42248.90042824074</v>
      </c>
      <c r="T2466" s="11">
        <f t="shared" si="233"/>
        <v>42277.811805555553</v>
      </c>
      <c r="U24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66" t="str">
        <f>_xlfn.CONCAT(Table1[[#This Row],[state]],Table1[[#This Row],[Goal Range]])</f>
        <v>successful4999</v>
      </c>
    </row>
    <row r="2467" spans="1:22" ht="28.8" hidden="1">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1">
        <f t="shared" si="232"/>
        <v>41145.719305555554</v>
      </c>
      <c r="T2467" s="11">
        <f t="shared" si="233"/>
        <v>41175.719305555554</v>
      </c>
      <c r="U24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467" t="str">
        <f>_xlfn.CONCAT(Table1[[#This Row],[state]],Table1[[#This Row],[Goal Range]])</f>
        <v>successful1000</v>
      </c>
    </row>
    <row r="2468" spans="1:22" ht="43.2" hidden="1">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1">
        <f t="shared" si="232"/>
        <v>41373.102465277778</v>
      </c>
      <c r="T2468" s="11">
        <f t="shared" si="233"/>
        <v>41403.102465277778</v>
      </c>
      <c r="U24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68" t="str">
        <f>_xlfn.CONCAT(Table1[[#This Row],[state]],Table1[[#This Row],[Goal Range]])</f>
        <v>successful4999</v>
      </c>
    </row>
    <row r="2469" spans="1:22" ht="43.2" hidden="1">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1">
        <f t="shared" si="232"/>
        <v>41025.874201388891</v>
      </c>
      <c r="T2469" s="11">
        <f t="shared" si="233"/>
        <v>41039.708333333336</v>
      </c>
      <c r="U24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69" t="str">
        <f>_xlfn.CONCAT(Table1[[#This Row],[state]],Table1[[#This Row],[Goal Range]])</f>
        <v>successful4999</v>
      </c>
    </row>
    <row r="2470" spans="1:22" ht="43.2" hidden="1">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1">
        <f t="shared" si="232"/>
        <v>41174.154178240737</v>
      </c>
      <c r="T2470" s="11">
        <f t="shared" si="233"/>
        <v>41210.208333333336</v>
      </c>
      <c r="U24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70" t="str">
        <f>_xlfn.CONCAT(Table1[[#This Row],[state]],Table1[[#This Row],[Goal Range]])</f>
        <v>successful4999</v>
      </c>
    </row>
    <row r="2471" spans="1:22" ht="43.2" hidden="1">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1">
        <f t="shared" si="232"/>
        <v>40557.429733796293</v>
      </c>
      <c r="T2471" s="11">
        <f t="shared" si="233"/>
        <v>40582.429733796293</v>
      </c>
      <c r="U24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71" t="str">
        <f>_xlfn.CONCAT(Table1[[#This Row],[state]],Table1[[#This Row],[Goal Range]])</f>
        <v>successful4999</v>
      </c>
    </row>
    <row r="2472" spans="1:22" ht="43.2" hidden="1">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1">
        <f t="shared" si="232"/>
        <v>41023.07471064815</v>
      </c>
      <c r="T2472" s="11">
        <f t="shared" si="233"/>
        <v>41053.07471064815</v>
      </c>
      <c r="U24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72" t="str">
        <f>_xlfn.CONCAT(Table1[[#This Row],[state]],Table1[[#This Row],[Goal Range]])</f>
        <v>successful4999</v>
      </c>
    </row>
    <row r="2473" spans="1:22" ht="57.6" hidden="1">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1">
        <f t="shared" si="232"/>
        <v>40893.992962962962</v>
      </c>
      <c r="T2473" s="11">
        <f t="shared" si="233"/>
        <v>40933.992962962962</v>
      </c>
      <c r="U24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473" t="str">
        <f>_xlfn.CONCAT(Table1[[#This Row],[state]],Table1[[#This Row],[Goal Range]])</f>
        <v>successful1000</v>
      </c>
    </row>
    <row r="2474" spans="1:22" ht="57.6" hidden="1">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1">
        <f t="shared" si="232"/>
        <v>40354.11550925926</v>
      </c>
      <c r="T2474" s="11">
        <f t="shared" si="233"/>
        <v>40425.043749999997</v>
      </c>
      <c r="U24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74" t="str">
        <f>_xlfn.CONCAT(Table1[[#This Row],[state]],Table1[[#This Row],[Goal Range]])</f>
        <v>successful9999</v>
      </c>
    </row>
    <row r="2475" spans="1:22" ht="43.2" hidden="1">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1">
        <f t="shared" si="232"/>
        <v>41193.748483796298</v>
      </c>
      <c r="T2475" s="11">
        <f t="shared" si="233"/>
        <v>41223.790150462963</v>
      </c>
      <c r="U24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75" t="str">
        <f>_xlfn.CONCAT(Table1[[#This Row],[state]],Table1[[#This Row],[Goal Range]])</f>
        <v>successful4999</v>
      </c>
    </row>
    <row r="2476" spans="1:22" ht="57.6" hidden="1">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1">
        <f t="shared" si="232"/>
        <v>40417.011296296296</v>
      </c>
      <c r="T2476" s="11">
        <f t="shared" si="233"/>
        <v>40462.011296296296</v>
      </c>
      <c r="U24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76" t="str">
        <f>_xlfn.CONCAT(Table1[[#This Row],[state]],Table1[[#This Row],[Goal Range]])</f>
        <v>successful9999</v>
      </c>
    </row>
    <row r="2477" spans="1:22" ht="28.8" hidden="1">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1">
        <f t="shared" si="232"/>
        <v>40310.287673611114</v>
      </c>
      <c r="T2477" s="11">
        <f t="shared" si="233"/>
        <v>40369.916666666664</v>
      </c>
      <c r="U24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77" t="str">
        <f>_xlfn.CONCAT(Table1[[#This Row],[state]],Table1[[#This Row],[Goal Range]])</f>
        <v>successful4999</v>
      </c>
    </row>
    <row r="2478" spans="1:22" ht="43.2" hidden="1">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1">
        <f t="shared" si="232"/>
        <v>41913.328356481477</v>
      </c>
      <c r="T2478" s="11">
        <f t="shared" si="233"/>
        <v>41946.370023148149</v>
      </c>
      <c r="U24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78" t="str">
        <f>_xlfn.CONCAT(Table1[[#This Row],[state]],Table1[[#This Row],[Goal Range]])</f>
        <v>successful4999</v>
      </c>
    </row>
    <row r="2479" spans="1:22" ht="28.8" hidden="1">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1">
        <f t="shared" si="232"/>
        <v>41088.691493055558</v>
      </c>
      <c r="T2479" s="11">
        <f t="shared" si="233"/>
        <v>41133.691493055558</v>
      </c>
      <c r="U24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479" t="str">
        <f>_xlfn.CONCAT(Table1[[#This Row],[state]],Table1[[#This Row],[Goal Range]])</f>
        <v>successful1000</v>
      </c>
    </row>
    <row r="2480" spans="1:22" ht="43.2" hidden="1">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1">
        <f t="shared" si="232"/>
        <v>41257.950381944444</v>
      </c>
      <c r="T2480" s="11">
        <f t="shared" si="233"/>
        <v>41287.950381944444</v>
      </c>
      <c r="U24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80" t="str">
        <f>_xlfn.CONCAT(Table1[[#This Row],[state]],Table1[[#This Row],[Goal Range]])</f>
        <v>successful9999</v>
      </c>
    </row>
    <row r="2481" spans="1:22" ht="28.8" hidden="1">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1">
        <f t="shared" si="232"/>
        <v>41107.726782407408</v>
      </c>
      <c r="T2481" s="11">
        <f t="shared" si="233"/>
        <v>41118.083333333336</v>
      </c>
      <c r="U24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481" t="str">
        <f>_xlfn.CONCAT(Table1[[#This Row],[state]],Table1[[#This Row],[Goal Range]])</f>
        <v>successful1000</v>
      </c>
    </row>
    <row r="2482" spans="1:22" ht="43.2" hidden="1">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1">
        <f t="shared" si="232"/>
        <v>42227.936157407406</v>
      </c>
      <c r="T2482" s="11">
        <f t="shared" si="233"/>
        <v>42287.936157407406</v>
      </c>
      <c r="U24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82" t="str">
        <f>_xlfn.CONCAT(Table1[[#This Row],[state]],Table1[[#This Row],[Goal Range]])</f>
        <v>successful4999</v>
      </c>
    </row>
    <row r="2483" spans="1:22" ht="43.2" hidden="1">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1">
        <f t="shared" si="232"/>
        <v>40999.645925925928</v>
      </c>
      <c r="T2483" s="11">
        <f t="shared" si="233"/>
        <v>41029.645925925928</v>
      </c>
      <c r="U24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83" t="str">
        <f>_xlfn.CONCAT(Table1[[#This Row],[state]],Table1[[#This Row],[Goal Range]])</f>
        <v>successful4999</v>
      </c>
    </row>
    <row r="2484" spans="1:22" ht="43.2" hidden="1">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1">
        <f t="shared" si="232"/>
        <v>40711.782210648147</v>
      </c>
      <c r="T2484" s="11">
        <f t="shared" si="233"/>
        <v>40756.782210648147</v>
      </c>
      <c r="U24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84" t="str">
        <f>_xlfn.CONCAT(Table1[[#This Row],[state]],Table1[[#This Row],[Goal Range]])</f>
        <v>successful4999</v>
      </c>
    </row>
    <row r="2485" spans="1:22" ht="43.2" hidden="1">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1">
        <f t="shared" si="232"/>
        <v>40970.750034722223</v>
      </c>
      <c r="T2485" s="11">
        <f t="shared" si="233"/>
        <v>41030.708368055559</v>
      </c>
      <c r="U24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85" t="str">
        <f>_xlfn.CONCAT(Table1[[#This Row],[state]],Table1[[#This Row],[Goal Range]])</f>
        <v>successful4999</v>
      </c>
    </row>
    <row r="2486" spans="1:22" ht="57.6" hidden="1">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1">
        <f t="shared" si="232"/>
        <v>40771.916701388887</v>
      </c>
      <c r="T2486" s="11">
        <f t="shared" si="233"/>
        <v>40801.916701388887</v>
      </c>
      <c r="U24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86" t="str">
        <f>_xlfn.CONCAT(Table1[[#This Row],[state]],Table1[[#This Row],[Goal Range]])</f>
        <v>successful4999</v>
      </c>
    </row>
    <row r="2487" spans="1:22" ht="43.2" hidden="1">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1">
        <f t="shared" si="232"/>
        <v>40793.998599537037</v>
      </c>
      <c r="T2487" s="11">
        <f t="shared" si="233"/>
        <v>40828.998599537037</v>
      </c>
      <c r="U24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87" t="str">
        <f>_xlfn.CONCAT(Table1[[#This Row],[state]],Table1[[#This Row],[Goal Range]])</f>
        <v>successful4999</v>
      </c>
    </row>
    <row r="2488" spans="1:22" ht="43.2" hidden="1">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1">
        <f t="shared" si="232"/>
        <v>40991.708055555559</v>
      </c>
      <c r="T2488" s="11">
        <f t="shared" si="233"/>
        <v>41021.708055555559</v>
      </c>
      <c r="U24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488" t="str">
        <f>_xlfn.CONCAT(Table1[[#This Row],[state]],Table1[[#This Row],[Goal Range]])</f>
        <v>successful1000</v>
      </c>
    </row>
    <row r="2489" spans="1:22" ht="43.2" hidden="1">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1">
        <f t="shared" si="232"/>
        <v>41026.083298611113</v>
      </c>
      <c r="T2489" s="11">
        <f t="shared" si="233"/>
        <v>41056.083298611113</v>
      </c>
      <c r="U24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89" t="str">
        <f>_xlfn.CONCAT(Table1[[#This Row],[state]],Table1[[#This Row],[Goal Range]])</f>
        <v>successful4999</v>
      </c>
    </row>
    <row r="2490" spans="1:22" ht="57.6" hidden="1">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1">
        <f t="shared" si="232"/>
        <v>40833.633194444446</v>
      </c>
      <c r="T2490" s="11">
        <f t="shared" si="233"/>
        <v>40863.674861111111</v>
      </c>
      <c r="U24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90" t="str">
        <f>_xlfn.CONCAT(Table1[[#This Row],[state]],Table1[[#This Row],[Goal Range]])</f>
        <v>successful4999</v>
      </c>
    </row>
    <row r="2491" spans="1:22" ht="43.2" hidden="1">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1">
        <f t="shared" si="232"/>
        <v>41373.690266203703</v>
      </c>
      <c r="T2491" s="11">
        <f t="shared" si="233"/>
        <v>41403.690266203703</v>
      </c>
      <c r="U24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91" t="str">
        <f>_xlfn.CONCAT(Table1[[#This Row],[state]],Table1[[#This Row],[Goal Range]])</f>
        <v>successful4999</v>
      </c>
    </row>
    <row r="2492" spans="1:22" ht="43.2" hidden="1">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1">
        <f t="shared" si="232"/>
        <v>41023.227731481478</v>
      </c>
      <c r="T2492" s="11">
        <f t="shared" si="233"/>
        <v>41083.227731481478</v>
      </c>
      <c r="U24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492" t="str">
        <f>_xlfn.CONCAT(Table1[[#This Row],[state]],Table1[[#This Row],[Goal Range]])</f>
        <v>successful1000</v>
      </c>
    </row>
    <row r="2493" spans="1:22" ht="43.2" hidden="1">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1">
        <f t="shared" si="232"/>
        <v>40542.839282407411</v>
      </c>
      <c r="T2493" s="11">
        <f t="shared" si="233"/>
        <v>40559.07708333333</v>
      </c>
      <c r="U24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493" t="str">
        <f>_xlfn.CONCAT(Table1[[#This Row],[state]],Table1[[#This Row],[Goal Range]])</f>
        <v>successful1000</v>
      </c>
    </row>
    <row r="2494" spans="1:22" ht="28.8" hidden="1">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1">
        <f t="shared" si="232"/>
        <v>41024.985972222225</v>
      </c>
      <c r="T2494" s="11">
        <f t="shared" si="233"/>
        <v>41076.415972222225</v>
      </c>
      <c r="U24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494" t="str">
        <f>_xlfn.CONCAT(Table1[[#This Row],[state]],Table1[[#This Row],[Goal Range]])</f>
        <v>successful1000</v>
      </c>
    </row>
    <row r="2495" spans="1:22" ht="43.2" hidden="1">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1">
        <f t="shared" si="232"/>
        <v>41348.168287037035</v>
      </c>
      <c r="T2495" s="11">
        <f t="shared" si="233"/>
        <v>41393.168287037035</v>
      </c>
      <c r="U24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495" t="str">
        <f>_xlfn.CONCAT(Table1[[#This Row],[state]],Table1[[#This Row],[Goal Range]])</f>
        <v>successful24999</v>
      </c>
    </row>
    <row r="2496" spans="1:22" ht="43.2" hidden="1">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1">
        <f t="shared" si="232"/>
        <v>41022.645185185182</v>
      </c>
      <c r="T2496" s="11">
        <f t="shared" si="233"/>
        <v>41052.645185185182</v>
      </c>
      <c r="U24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96" t="str">
        <f>_xlfn.CONCAT(Table1[[#This Row],[state]],Table1[[#This Row],[Goal Range]])</f>
        <v>successful4999</v>
      </c>
    </row>
    <row r="2497" spans="1:22" ht="43.2" hidden="1">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1">
        <f t="shared" si="232"/>
        <v>41036.946469907409</v>
      </c>
      <c r="T2497" s="11">
        <f t="shared" si="233"/>
        <v>41066.946469907409</v>
      </c>
      <c r="U24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97" t="str">
        <f>_xlfn.CONCAT(Table1[[#This Row],[state]],Table1[[#This Row],[Goal Range]])</f>
        <v>successful4999</v>
      </c>
    </row>
    <row r="2498" spans="1:22" ht="28.8" hidden="1">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234">E2498/D2498</f>
        <v>1</v>
      </c>
      <c r="P2498" s="6">
        <f t="shared" si="229"/>
        <v>600</v>
      </c>
      <c r="Q2498" t="str">
        <f t="shared" si="230"/>
        <v>music</v>
      </c>
      <c r="R2498" t="str">
        <f t="shared" si="231"/>
        <v>indie rock</v>
      </c>
      <c r="S2498" s="11">
        <f t="shared" si="232"/>
        <v>41327.996435185189</v>
      </c>
      <c r="T2498" s="11">
        <f t="shared" si="233"/>
        <v>41362.954768518517</v>
      </c>
      <c r="U24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498" t="str">
        <f>_xlfn.CONCAT(Table1[[#This Row],[state]],Table1[[#This Row],[Goal Range]])</f>
        <v>successful9999</v>
      </c>
    </row>
    <row r="2499" spans="1:22" ht="43.2" hidden="1">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234"/>
        <v>1.127715</v>
      </c>
      <c r="P2499" s="6">
        <f t="shared" ref="P2499:P2562" si="235">E2499/L2499</f>
        <v>80.551071428571419</v>
      </c>
      <c r="Q2499" t="str">
        <f t="shared" ref="Q2499:Q2562" si="236">LEFT(N2499,FIND("/",N2499)-1)</f>
        <v>music</v>
      </c>
      <c r="R2499" t="str">
        <f t="shared" ref="R2499:R2562" si="237">RIGHT(N2499,LEN(N2499)-FIND("/",N2499))</f>
        <v>indie rock</v>
      </c>
      <c r="S2499" s="11">
        <f t="shared" ref="S2499:S2562" si="238">(((J2499/60)/60)/24)+DATE(1970,1,1)</f>
        <v>40730.878912037035</v>
      </c>
      <c r="T2499" s="11">
        <f t="shared" ref="T2499:T2562" si="239">(((I2499/60)/60)/24)+DATE(1970,1,1)</f>
        <v>40760.878912037035</v>
      </c>
      <c r="U24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499" t="str">
        <f>_xlfn.CONCAT(Table1[[#This Row],[state]],Table1[[#This Row],[Goal Range]])</f>
        <v>successful4999</v>
      </c>
    </row>
    <row r="2500" spans="1:22" ht="43.2" hidden="1">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1">
        <f t="shared" si="238"/>
        <v>42017.967442129629</v>
      </c>
      <c r="T2500" s="11">
        <f t="shared" si="239"/>
        <v>42031.967442129629</v>
      </c>
      <c r="U25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00" t="str">
        <f>_xlfn.CONCAT(Table1[[#This Row],[state]],Table1[[#This Row],[Goal Range]])</f>
        <v>successful4999</v>
      </c>
    </row>
    <row r="2501" spans="1:22" ht="43.2" hidden="1">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1">
        <f t="shared" si="238"/>
        <v>41226.648576388885</v>
      </c>
      <c r="T2501" s="11">
        <f t="shared" si="239"/>
        <v>41274.75</v>
      </c>
      <c r="U25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01" t="str">
        <f>_xlfn.CONCAT(Table1[[#This Row],[state]],Table1[[#This Row],[Goal Range]])</f>
        <v>successful4999</v>
      </c>
    </row>
    <row r="2502" spans="1:22" ht="43.2" hidden="1">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1">
        <f t="shared" si="238"/>
        <v>41053.772858796299</v>
      </c>
      <c r="T2502" s="11">
        <f t="shared" si="239"/>
        <v>41083.772858796299</v>
      </c>
      <c r="U25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502" t="str">
        <f>_xlfn.CONCAT(Table1[[#This Row],[state]],Table1[[#This Row],[Goal Range]])</f>
        <v>successful1000</v>
      </c>
    </row>
    <row r="2503" spans="1:22" ht="43.2" hidden="1">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1">
        <f t="shared" si="238"/>
        <v>42244.776666666665</v>
      </c>
      <c r="T2503" s="11">
        <f t="shared" si="239"/>
        <v>42274.776666666665</v>
      </c>
      <c r="U25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503" t="str">
        <f>_xlfn.CONCAT(Table1[[#This Row],[state]],Table1[[#This Row],[Goal Range]])</f>
        <v>failed14999</v>
      </c>
    </row>
    <row r="2504" spans="1:22" ht="57.6" hidden="1">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1">
        <f t="shared" si="238"/>
        <v>41858.825439814813</v>
      </c>
      <c r="T2504" s="11">
        <f t="shared" si="239"/>
        <v>41903.825439814813</v>
      </c>
      <c r="U25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504" t="str">
        <f>_xlfn.CONCAT(Table1[[#This Row],[state]],Table1[[#This Row],[Goal Range]])</f>
        <v>failed50000</v>
      </c>
    </row>
    <row r="2505" spans="1:22" ht="43.2" hidden="1">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e">
        <f t="shared" si="235"/>
        <v>#DIV/0!</v>
      </c>
      <c r="Q2505" t="str">
        <f t="shared" si="236"/>
        <v>food</v>
      </c>
      <c r="R2505" t="str">
        <f t="shared" si="237"/>
        <v>restaurants</v>
      </c>
      <c r="S2505" s="11">
        <f t="shared" si="238"/>
        <v>42498.899398148147</v>
      </c>
      <c r="T2505" s="11">
        <f t="shared" si="239"/>
        <v>42528.879166666666</v>
      </c>
      <c r="U25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505" t="str">
        <f>_xlfn.CONCAT(Table1[[#This Row],[state]],Table1[[#This Row],[Goal Range]])</f>
        <v>failed14999</v>
      </c>
    </row>
    <row r="2506" spans="1:22" ht="28.8" hidden="1">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e">
        <f t="shared" si="235"/>
        <v>#DIV/0!</v>
      </c>
      <c r="Q2506" t="str">
        <f t="shared" si="236"/>
        <v>food</v>
      </c>
      <c r="R2506" t="str">
        <f t="shared" si="237"/>
        <v>restaurants</v>
      </c>
      <c r="S2506" s="11">
        <f t="shared" si="238"/>
        <v>41928.015439814815</v>
      </c>
      <c r="T2506" s="11">
        <f t="shared" si="239"/>
        <v>41958.057106481487</v>
      </c>
      <c r="U25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506" t="str">
        <f>_xlfn.CONCAT(Table1[[#This Row],[state]],Table1[[#This Row],[Goal Range]])</f>
        <v>failed39999</v>
      </c>
    </row>
    <row r="2507" spans="1:22" ht="57.6" hidden="1">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e">
        <f t="shared" si="235"/>
        <v>#DIV/0!</v>
      </c>
      <c r="Q2507" t="str">
        <f t="shared" si="236"/>
        <v>food</v>
      </c>
      <c r="R2507" t="str">
        <f t="shared" si="237"/>
        <v>restaurants</v>
      </c>
      <c r="S2507" s="11">
        <f t="shared" si="238"/>
        <v>42047.05574074074</v>
      </c>
      <c r="T2507" s="11">
        <f t="shared" si="239"/>
        <v>42077.014074074075</v>
      </c>
      <c r="U25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07" t="str">
        <f>_xlfn.CONCAT(Table1[[#This Row],[state]],Table1[[#This Row],[Goal Range]])</f>
        <v>failed9999</v>
      </c>
    </row>
    <row r="2508" spans="1:22" ht="43.2" hidden="1">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1">
        <f t="shared" si="238"/>
        <v>42258.297094907408</v>
      </c>
      <c r="T2508" s="11">
        <f t="shared" si="239"/>
        <v>42280.875</v>
      </c>
      <c r="U25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08" t="str">
        <f>_xlfn.CONCAT(Table1[[#This Row],[state]],Table1[[#This Row],[Goal Range]])</f>
        <v>failed9999</v>
      </c>
    </row>
    <row r="2509" spans="1:22" hidden="1">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e">
        <f t="shared" si="235"/>
        <v>#DIV/0!</v>
      </c>
      <c r="Q2509" t="str">
        <f t="shared" si="236"/>
        <v>food</v>
      </c>
      <c r="R2509" t="str">
        <f t="shared" si="237"/>
        <v>restaurants</v>
      </c>
      <c r="S2509" s="11">
        <f t="shared" si="238"/>
        <v>42105.072962962964</v>
      </c>
      <c r="T2509" s="11">
        <f t="shared" si="239"/>
        <v>42135.072962962964</v>
      </c>
      <c r="U25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2509" t="str">
        <f>_xlfn.CONCAT(Table1[[#This Row],[state]],Table1[[#This Row],[Goal Range]])</f>
        <v>failed44999</v>
      </c>
    </row>
    <row r="2510" spans="1:22" ht="43.2" hidden="1">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e">
        <f t="shared" si="235"/>
        <v>#DIV/0!</v>
      </c>
      <c r="Q2510" t="str">
        <f t="shared" si="236"/>
        <v>food</v>
      </c>
      <c r="R2510" t="str">
        <f t="shared" si="237"/>
        <v>restaurants</v>
      </c>
      <c r="S2510" s="11">
        <f t="shared" si="238"/>
        <v>41835.951782407406</v>
      </c>
      <c r="T2510" s="11">
        <f t="shared" si="239"/>
        <v>41865.951782407406</v>
      </c>
      <c r="U25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510" t="str">
        <f>_xlfn.CONCAT(Table1[[#This Row],[state]],Table1[[#This Row],[Goal Range]])</f>
        <v>failed24999</v>
      </c>
    </row>
    <row r="2511" spans="1:22" ht="43.2" hidden="1">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1">
        <f t="shared" si="238"/>
        <v>42058.809594907405</v>
      </c>
      <c r="T2511" s="11">
        <f t="shared" si="239"/>
        <v>42114.767928240741</v>
      </c>
      <c r="U25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511" t="str">
        <f>_xlfn.CONCAT(Table1[[#This Row],[state]],Table1[[#This Row],[Goal Range]])</f>
        <v>failed50000</v>
      </c>
    </row>
    <row r="2512" spans="1:22" ht="43.2" hidden="1">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1">
        <f t="shared" si="238"/>
        <v>42078.997361111105</v>
      </c>
      <c r="T2512" s="11">
        <f t="shared" si="239"/>
        <v>42138.997361111105</v>
      </c>
      <c r="U25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512" t="str">
        <f>_xlfn.CONCAT(Table1[[#This Row],[state]],Table1[[#This Row],[Goal Range]])</f>
        <v>failed0</v>
      </c>
    </row>
    <row r="2513" spans="1:22" ht="43.2" hidden="1">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e">
        <f t="shared" si="235"/>
        <v>#DIV/0!</v>
      </c>
      <c r="Q2513" t="str">
        <f t="shared" si="236"/>
        <v>food</v>
      </c>
      <c r="R2513" t="str">
        <f t="shared" si="237"/>
        <v>restaurants</v>
      </c>
      <c r="S2513" s="11">
        <f t="shared" si="238"/>
        <v>42371.446909722217</v>
      </c>
      <c r="T2513" s="11">
        <f t="shared" si="239"/>
        <v>42401.446909722217</v>
      </c>
      <c r="U25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513" t="str">
        <f>_xlfn.CONCAT(Table1[[#This Row],[state]],Table1[[#This Row],[Goal Range]])</f>
        <v>failed50000</v>
      </c>
    </row>
    <row r="2514" spans="1:22" ht="43.2" hidden="1">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e">
        <f t="shared" si="235"/>
        <v>#DIV/0!</v>
      </c>
      <c r="Q2514" t="str">
        <f t="shared" si="236"/>
        <v>food</v>
      </c>
      <c r="R2514" t="str">
        <f t="shared" si="237"/>
        <v>restaurants</v>
      </c>
      <c r="S2514" s="11">
        <f t="shared" si="238"/>
        <v>41971.876863425925</v>
      </c>
      <c r="T2514" s="11">
        <f t="shared" si="239"/>
        <v>41986.876863425925</v>
      </c>
      <c r="U25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14" t="str">
        <f>_xlfn.CONCAT(Table1[[#This Row],[state]],Table1[[#This Row],[Goal Range]])</f>
        <v>failed4999</v>
      </c>
    </row>
    <row r="2515" spans="1:22" ht="57.6" hidden="1">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e">
        <f t="shared" si="235"/>
        <v>#DIV/0!</v>
      </c>
      <c r="Q2515" t="str">
        <f t="shared" si="236"/>
        <v>food</v>
      </c>
      <c r="R2515" t="str">
        <f t="shared" si="237"/>
        <v>restaurants</v>
      </c>
      <c r="S2515" s="11">
        <f t="shared" si="238"/>
        <v>42732.00681712963</v>
      </c>
      <c r="T2515" s="11">
        <f t="shared" si="239"/>
        <v>42792.00681712963</v>
      </c>
      <c r="U25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515" t="str">
        <f>_xlfn.CONCAT(Table1[[#This Row],[state]],Table1[[#This Row],[Goal Range]])</f>
        <v>failed50000</v>
      </c>
    </row>
    <row r="2516" spans="1:22" ht="43.2" hidden="1">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1">
        <f t="shared" si="238"/>
        <v>41854.389780092592</v>
      </c>
      <c r="T2516" s="11">
        <f t="shared" si="239"/>
        <v>41871.389780092592</v>
      </c>
      <c r="U25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516" t="str">
        <f>_xlfn.CONCAT(Table1[[#This Row],[state]],Table1[[#This Row],[Goal Range]])</f>
        <v>failed14999</v>
      </c>
    </row>
    <row r="2517" spans="1:22" ht="43.2" hidden="1">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1">
        <f t="shared" si="238"/>
        <v>42027.839733796296</v>
      </c>
      <c r="T2517" s="11">
        <f t="shared" si="239"/>
        <v>42057.839733796296</v>
      </c>
      <c r="U25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17" t="str">
        <f>_xlfn.CONCAT(Table1[[#This Row],[state]],Table1[[#This Row],[Goal Range]])</f>
        <v>failed9999</v>
      </c>
    </row>
    <row r="2518" spans="1:22" ht="43.2" hidden="1">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e">
        <f t="shared" si="235"/>
        <v>#DIV/0!</v>
      </c>
      <c r="Q2518" t="str">
        <f t="shared" si="236"/>
        <v>food</v>
      </c>
      <c r="R2518" t="str">
        <f t="shared" si="237"/>
        <v>restaurants</v>
      </c>
      <c r="S2518" s="11">
        <f t="shared" si="238"/>
        <v>41942.653379629628</v>
      </c>
      <c r="T2518" s="11">
        <f t="shared" si="239"/>
        <v>41972.6950462963</v>
      </c>
      <c r="U25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518" t="str">
        <f>_xlfn.CONCAT(Table1[[#This Row],[state]],Table1[[#This Row],[Goal Range]])</f>
        <v>failed24999</v>
      </c>
    </row>
    <row r="2519" spans="1:22" ht="43.2" hidden="1">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1">
        <f t="shared" si="238"/>
        <v>42052.802430555559</v>
      </c>
      <c r="T2519" s="11">
        <f t="shared" si="239"/>
        <v>42082.760763888888</v>
      </c>
      <c r="U25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519" t="str">
        <f>_xlfn.CONCAT(Table1[[#This Row],[state]],Table1[[#This Row],[Goal Range]])</f>
        <v>failed19999</v>
      </c>
    </row>
    <row r="2520" spans="1:22" ht="43.2" hidden="1">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e">
        <f t="shared" si="235"/>
        <v>#DIV/0!</v>
      </c>
      <c r="Q2520" t="str">
        <f t="shared" si="236"/>
        <v>food</v>
      </c>
      <c r="R2520" t="str">
        <f t="shared" si="237"/>
        <v>restaurants</v>
      </c>
      <c r="S2520" s="11">
        <f t="shared" si="238"/>
        <v>41926.680879629632</v>
      </c>
      <c r="T2520" s="11">
        <f t="shared" si="239"/>
        <v>41956.722546296296</v>
      </c>
      <c r="U25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20" t="str">
        <f>_xlfn.CONCAT(Table1[[#This Row],[state]],Table1[[#This Row],[Goal Range]])</f>
        <v>failed9999</v>
      </c>
    </row>
    <row r="2521" spans="1:22" ht="28.8" hidden="1">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1">
        <f t="shared" si="238"/>
        <v>41809.155138888891</v>
      </c>
      <c r="T2521" s="11">
        <f t="shared" si="239"/>
        <v>41839.155138888891</v>
      </c>
      <c r="U25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521" t="str">
        <f>_xlfn.CONCAT(Table1[[#This Row],[state]],Table1[[#This Row],[Goal Range]])</f>
        <v>failed50000</v>
      </c>
    </row>
    <row r="2522" spans="1:22" ht="43.2" hidden="1">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e">
        <f t="shared" si="235"/>
        <v>#DIV/0!</v>
      </c>
      <c r="Q2522" t="str">
        <f t="shared" si="236"/>
        <v>food</v>
      </c>
      <c r="R2522" t="str">
        <f t="shared" si="237"/>
        <v>restaurants</v>
      </c>
      <c r="S2522" s="11">
        <f t="shared" si="238"/>
        <v>42612.600520833337</v>
      </c>
      <c r="T2522" s="11">
        <f t="shared" si="239"/>
        <v>42658.806249999994</v>
      </c>
      <c r="U25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522" t="str">
        <f>_xlfn.CONCAT(Table1[[#This Row],[state]],Table1[[#This Row],[Goal Range]])</f>
        <v>failed50000</v>
      </c>
    </row>
    <row r="2523" spans="1:22" ht="57.6" hidden="1">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1">
        <f t="shared" si="238"/>
        <v>42269.967835648145</v>
      </c>
      <c r="T2523" s="11">
        <f t="shared" si="239"/>
        <v>42290.967835648145</v>
      </c>
      <c r="U25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523" t="str">
        <f>_xlfn.CONCAT(Table1[[#This Row],[state]],Table1[[#This Row],[Goal Range]])</f>
        <v>successful14999</v>
      </c>
    </row>
    <row r="2524" spans="1:22" ht="43.2" hidden="1">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1">
        <f t="shared" si="238"/>
        <v>42460.573611111111</v>
      </c>
      <c r="T2524" s="11">
        <f t="shared" si="239"/>
        <v>42482.619444444441</v>
      </c>
      <c r="U25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24" t="str">
        <f>_xlfn.CONCAT(Table1[[#This Row],[state]],Table1[[#This Row],[Goal Range]])</f>
        <v>successful9999</v>
      </c>
    </row>
    <row r="2525" spans="1:22" ht="43.2" hidden="1">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1">
        <f t="shared" si="238"/>
        <v>41930.975601851853</v>
      </c>
      <c r="T2525" s="11">
        <f t="shared" si="239"/>
        <v>41961.017268518524</v>
      </c>
      <c r="U25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525" t="str">
        <f>_xlfn.CONCAT(Table1[[#This Row],[state]],Table1[[#This Row],[Goal Range]])</f>
        <v>successful1000</v>
      </c>
    </row>
    <row r="2526" spans="1:22" ht="28.8" hidden="1">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1">
        <f t="shared" si="238"/>
        <v>41961.807372685187</v>
      </c>
      <c r="T2526" s="11">
        <f t="shared" si="239"/>
        <v>41994.1875</v>
      </c>
      <c r="U25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26" t="str">
        <f>_xlfn.CONCAT(Table1[[#This Row],[state]],Table1[[#This Row],[Goal Range]])</f>
        <v>successful9999</v>
      </c>
    </row>
    <row r="2527" spans="1:22" ht="43.2" hidden="1">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1">
        <f t="shared" si="238"/>
        <v>41058.844571759262</v>
      </c>
      <c r="T2527" s="11">
        <f t="shared" si="239"/>
        <v>41088.844571759262</v>
      </c>
      <c r="U25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27" t="str">
        <f>_xlfn.CONCAT(Table1[[#This Row],[state]],Table1[[#This Row],[Goal Range]])</f>
        <v>successful9999</v>
      </c>
    </row>
    <row r="2528" spans="1:22" ht="43.2" hidden="1">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1">
        <f t="shared" si="238"/>
        <v>41953.091134259259</v>
      </c>
      <c r="T2528" s="11">
        <f t="shared" si="239"/>
        <v>41981.207638888889</v>
      </c>
      <c r="U25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28" t="str">
        <f>_xlfn.CONCAT(Table1[[#This Row],[state]],Table1[[#This Row],[Goal Range]])</f>
        <v>successful4999</v>
      </c>
    </row>
    <row r="2529" spans="1:22" ht="43.2" hidden="1">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1">
        <f t="shared" si="238"/>
        <v>41546.75105324074</v>
      </c>
      <c r="T2529" s="11">
        <f t="shared" si="239"/>
        <v>41565.165972222225</v>
      </c>
      <c r="U25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29" t="str">
        <f>_xlfn.CONCAT(Table1[[#This Row],[state]],Table1[[#This Row],[Goal Range]])</f>
        <v>successful4999</v>
      </c>
    </row>
    <row r="2530" spans="1:22" ht="43.2" hidden="1">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1">
        <f t="shared" si="238"/>
        <v>42217.834525462968</v>
      </c>
      <c r="T2530" s="11">
        <f t="shared" si="239"/>
        <v>42236.458333333328</v>
      </c>
      <c r="U25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30" t="str">
        <f>_xlfn.CONCAT(Table1[[#This Row],[state]],Table1[[#This Row],[Goal Range]])</f>
        <v>successful4999</v>
      </c>
    </row>
    <row r="2531" spans="1:22" ht="28.8" hidden="1">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1">
        <f t="shared" si="238"/>
        <v>40948.080729166664</v>
      </c>
      <c r="T2531" s="11">
        <f t="shared" si="239"/>
        <v>40993.0390625</v>
      </c>
      <c r="U25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31" t="str">
        <f>_xlfn.CONCAT(Table1[[#This Row],[state]],Table1[[#This Row],[Goal Range]])</f>
        <v>successful9999</v>
      </c>
    </row>
    <row r="2532" spans="1:22" ht="43.2" hidden="1">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1">
        <f t="shared" si="238"/>
        <v>42081.864641203705</v>
      </c>
      <c r="T2532" s="11">
        <f t="shared" si="239"/>
        <v>42114.201388888891</v>
      </c>
      <c r="U25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32" t="str">
        <f>_xlfn.CONCAT(Table1[[#This Row],[state]],Table1[[#This Row],[Goal Range]])</f>
        <v>successful9999</v>
      </c>
    </row>
    <row r="2533" spans="1:22" ht="57.6" hidden="1">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1">
        <f t="shared" si="238"/>
        <v>42208.680023148147</v>
      </c>
      <c r="T2533" s="11">
        <f t="shared" si="239"/>
        <v>42231.165972222225</v>
      </c>
      <c r="U25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33" t="str">
        <f>_xlfn.CONCAT(Table1[[#This Row],[state]],Table1[[#This Row],[Goal Range]])</f>
        <v>successful4999</v>
      </c>
    </row>
    <row r="2534" spans="1:22" ht="43.2" hidden="1">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1">
        <f t="shared" si="238"/>
        <v>41107.849143518521</v>
      </c>
      <c r="T2534" s="11">
        <f t="shared" si="239"/>
        <v>41137.849143518521</v>
      </c>
      <c r="U25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34" t="str">
        <f>_xlfn.CONCAT(Table1[[#This Row],[state]],Table1[[#This Row],[Goal Range]])</f>
        <v>successful4999</v>
      </c>
    </row>
    <row r="2535" spans="1:22" ht="43.2" hidden="1">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1">
        <f t="shared" si="238"/>
        <v>41304.751284722224</v>
      </c>
      <c r="T2535" s="11">
        <f t="shared" si="239"/>
        <v>41334.750787037039</v>
      </c>
      <c r="U25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35" t="str">
        <f>_xlfn.CONCAT(Table1[[#This Row],[state]],Table1[[#This Row],[Goal Range]])</f>
        <v>successful9999</v>
      </c>
    </row>
    <row r="2536" spans="1:22" ht="57.6" hidden="1">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1">
        <f t="shared" si="238"/>
        <v>40127.700370370374</v>
      </c>
      <c r="T2536" s="11">
        <f t="shared" si="239"/>
        <v>40179.25</v>
      </c>
      <c r="U25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36" t="str">
        <f>_xlfn.CONCAT(Table1[[#This Row],[state]],Table1[[#This Row],[Goal Range]])</f>
        <v>successful4999</v>
      </c>
    </row>
    <row r="2537" spans="1:22" hidden="1">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1">
        <f t="shared" si="238"/>
        <v>41943.791030092594</v>
      </c>
      <c r="T2537" s="11">
        <f t="shared" si="239"/>
        <v>41974.832696759258</v>
      </c>
      <c r="U25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537" t="str">
        <f>_xlfn.CONCAT(Table1[[#This Row],[state]],Table1[[#This Row],[Goal Range]])</f>
        <v>successful24999</v>
      </c>
    </row>
    <row r="2538" spans="1:22" ht="43.2" hidden="1">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1">
        <f t="shared" si="238"/>
        <v>41464.106087962966</v>
      </c>
      <c r="T2538" s="11">
        <f t="shared" si="239"/>
        <v>41485.106087962966</v>
      </c>
      <c r="U25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538" t="str">
        <f>_xlfn.CONCAT(Table1[[#This Row],[state]],Table1[[#This Row],[Goal Range]])</f>
        <v>successful1000</v>
      </c>
    </row>
    <row r="2539" spans="1:22" ht="43.2" hidden="1">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1">
        <f t="shared" si="238"/>
        <v>40696.648784722223</v>
      </c>
      <c r="T2539" s="11">
        <f t="shared" si="239"/>
        <v>40756.648784722223</v>
      </c>
      <c r="U25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39" t="str">
        <f>_xlfn.CONCAT(Table1[[#This Row],[state]],Table1[[#This Row],[Goal Range]])</f>
        <v>successful4999</v>
      </c>
    </row>
    <row r="2540" spans="1:22" ht="28.8" hidden="1">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1">
        <f t="shared" si="238"/>
        <v>41298.509965277779</v>
      </c>
      <c r="T2540" s="11">
        <f t="shared" si="239"/>
        <v>41329.207638888889</v>
      </c>
      <c r="U25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540" t="str">
        <f>_xlfn.CONCAT(Table1[[#This Row],[state]],Table1[[#This Row],[Goal Range]])</f>
        <v>successful19999</v>
      </c>
    </row>
    <row r="2541" spans="1:22" ht="43.2" hidden="1">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1">
        <f t="shared" si="238"/>
        <v>41977.902222222227</v>
      </c>
      <c r="T2541" s="11">
        <f t="shared" si="239"/>
        <v>42037.902222222227</v>
      </c>
      <c r="U25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541" t="str">
        <f>_xlfn.CONCAT(Table1[[#This Row],[state]],Table1[[#This Row],[Goal Range]])</f>
        <v>successful14999</v>
      </c>
    </row>
    <row r="2542" spans="1:22" ht="57.6" hidden="1">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1">
        <f t="shared" si="238"/>
        <v>40785.675011574072</v>
      </c>
      <c r="T2542" s="11">
        <f t="shared" si="239"/>
        <v>40845.675011574072</v>
      </c>
      <c r="U25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42" t="str">
        <f>_xlfn.CONCAT(Table1[[#This Row],[state]],Table1[[#This Row],[Goal Range]])</f>
        <v>successful4999</v>
      </c>
    </row>
    <row r="2543" spans="1:22" ht="57.6" hidden="1">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1">
        <f t="shared" si="238"/>
        <v>41483.449282407404</v>
      </c>
      <c r="T2543" s="11">
        <f t="shared" si="239"/>
        <v>41543.449282407404</v>
      </c>
      <c r="U25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43" t="str">
        <f>_xlfn.CONCAT(Table1[[#This Row],[state]],Table1[[#This Row],[Goal Range]])</f>
        <v>successful4999</v>
      </c>
    </row>
    <row r="2544" spans="1:22" ht="43.2" hidden="1">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1">
        <f t="shared" si="238"/>
        <v>41509.426585648151</v>
      </c>
      <c r="T2544" s="11">
        <f t="shared" si="239"/>
        <v>41548.165972222225</v>
      </c>
      <c r="U25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544" t="str">
        <f>_xlfn.CONCAT(Table1[[#This Row],[state]],Table1[[#This Row],[Goal Range]])</f>
        <v>successful1000</v>
      </c>
    </row>
    <row r="2545" spans="1:22" ht="43.2" hidden="1">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1">
        <f t="shared" si="238"/>
        <v>40514.107615740737</v>
      </c>
      <c r="T2545" s="11">
        <f t="shared" si="239"/>
        <v>40545.125</v>
      </c>
      <c r="U25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545" t="str">
        <f>_xlfn.CONCAT(Table1[[#This Row],[state]],Table1[[#This Row],[Goal Range]])</f>
        <v>successful1000</v>
      </c>
    </row>
    <row r="2546" spans="1:22" ht="43.2" hidden="1">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1">
        <f t="shared" si="238"/>
        <v>41068.520474537036</v>
      </c>
      <c r="T2546" s="11">
        <f t="shared" si="239"/>
        <v>41098.520474537036</v>
      </c>
      <c r="U25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46" t="str">
        <f>_xlfn.CONCAT(Table1[[#This Row],[state]],Table1[[#This Row],[Goal Range]])</f>
        <v>successful9999</v>
      </c>
    </row>
    <row r="2547" spans="1:22" ht="43.2" hidden="1">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1">
        <f t="shared" si="238"/>
        <v>42027.13817129629</v>
      </c>
      <c r="T2547" s="11">
        <f t="shared" si="239"/>
        <v>42062.020833333328</v>
      </c>
      <c r="U25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47" t="str">
        <f>_xlfn.CONCAT(Table1[[#This Row],[state]],Table1[[#This Row],[Goal Range]])</f>
        <v>successful4999</v>
      </c>
    </row>
    <row r="2548" spans="1:22" ht="43.2" hidden="1">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1">
        <f t="shared" si="238"/>
        <v>41524.858553240738</v>
      </c>
      <c r="T2548" s="11">
        <f t="shared" si="239"/>
        <v>41552.208333333336</v>
      </c>
      <c r="U25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48" t="str">
        <f>_xlfn.CONCAT(Table1[[#This Row],[state]],Table1[[#This Row],[Goal Range]])</f>
        <v>successful4999</v>
      </c>
    </row>
    <row r="2549" spans="1:22" ht="43.2" hidden="1">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1">
        <f t="shared" si="238"/>
        <v>40973.773182870369</v>
      </c>
      <c r="T2549" s="11">
        <f t="shared" si="239"/>
        <v>41003.731516203705</v>
      </c>
      <c r="U25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49" t="str">
        <f>_xlfn.CONCAT(Table1[[#This Row],[state]],Table1[[#This Row],[Goal Range]])</f>
        <v>successful9999</v>
      </c>
    </row>
    <row r="2550" spans="1:22" ht="43.2" hidden="1">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1">
        <f t="shared" si="238"/>
        <v>42618.625428240746</v>
      </c>
      <c r="T2550" s="11">
        <f t="shared" si="239"/>
        <v>42643.185416666667</v>
      </c>
      <c r="U25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50" t="str">
        <f>_xlfn.CONCAT(Table1[[#This Row],[state]],Table1[[#This Row],[Goal Range]])</f>
        <v>successful9999</v>
      </c>
    </row>
    <row r="2551" spans="1:22" ht="43.2" hidden="1">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1">
        <f t="shared" si="238"/>
        <v>41390.757754629631</v>
      </c>
      <c r="T2551" s="11">
        <f t="shared" si="239"/>
        <v>41425.708333333336</v>
      </c>
      <c r="U25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51" t="str">
        <f>_xlfn.CONCAT(Table1[[#This Row],[state]],Table1[[#This Row],[Goal Range]])</f>
        <v>successful4999</v>
      </c>
    </row>
    <row r="2552" spans="1:22" ht="57.6" hidden="1">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1">
        <f t="shared" si="238"/>
        <v>42228.634328703702</v>
      </c>
      <c r="T2552" s="11">
        <f t="shared" si="239"/>
        <v>42285.165972222225</v>
      </c>
      <c r="U25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52" t="str">
        <f>_xlfn.CONCAT(Table1[[#This Row],[state]],Table1[[#This Row],[Goal Range]])</f>
        <v>successful9999</v>
      </c>
    </row>
    <row r="2553" spans="1:22" ht="43.2" hidden="1">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1">
        <f t="shared" si="238"/>
        <v>40961.252141203702</v>
      </c>
      <c r="T2553" s="11">
        <f t="shared" si="239"/>
        <v>40989.866666666669</v>
      </c>
      <c r="U25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53" t="str">
        <f>_xlfn.CONCAT(Table1[[#This Row],[state]],Table1[[#This Row],[Goal Range]])</f>
        <v>successful4999</v>
      </c>
    </row>
    <row r="2554" spans="1:22" ht="43.2" hidden="1">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1">
        <f t="shared" si="238"/>
        <v>42769.809965277775</v>
      </c>
      <c r="T2554" s="11">
        <f t="shared" si="239"/>
        <v>42799.809965277775</v>
      </c>
      <c r="U25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54" t="str">
        <f>_xlfn.CONCAT(Table1[[#This Row],[state]],Table1[[#This Row],[Goal Range]])</f>
        <v>successful4999</v>
      </c>
    </row>
    <row r="2555" spans="1:22" ht="43.2" hidden="1">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1">
        <f t="shared" si="238"/>
        <v>41113.199155092596</v>
      </c>
      <c r="T2555" s="11">
        <f t="shared" si="239"/>
        <v>41173.199155092596</v>
      </c>
      <c r="U25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55" t="str">
        <f>_xlfn.CONCAT(Table1[[#This Row],[state]],Table1[[#This Row],[Goal Range]])</f>
        <v>successful4999</v>
      </c>
    </row>
    <row r="2556" spans="1:22" ht="57.6" hidden="1">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1">
        <f t="shared" si="238"/>
        <v>42125.078275462962</v>
      </c>
      <c r="T2556" s="11">
        <f t="shared" si="239"/>
        <v>42156.165972222225</v>
      </c>
      <c r="U25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56" t="str">
        <f>_xlfn.CONCAT(Table1[[#This Row],[state]],Table1[[#This Row],[Goal Range]])</f>
        <v>successful4999</v>
      </c>
    </row>
    <row r="2557" spans="1:22" ht="57.6" hidden="1">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1">
        <f t="shared" si="238"/>
        <v>41026.655011574076</v>
      </c>
      <c r="T2557" s="11">
        <f t="shared" si="239"/>
        <v>41057.655011574076</v>
      </c>
      <c r="U25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57" t="str">
        <f>_xlfn.CONCAT(Table1[[#This Row],[state]],Table1[[#This Row],[Goal Range]])</f>
        <v>successful4999</v>
      </c>
    </row>
    <row r="2558" spans="1:22" ht="43.2" hidden="1">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1">
        <f t="shared" si="238"/>
        <v>41222.991400462961</v>
      </c>
      <c r="T2558" s="11">
        <f t="shared" si="239"/>
        <v>41267.991400462961</v>
      </c>
      <c r="U25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558" t="str">
        <f>_xlfn.CONCAT(Table1[[#This Row],[state]],Table1[[#This Row],[Goal Range]])</f>
        <v>successful1000</v>
      </c>
    </row>
    <row r="2559" spans="1:22" ht="28.8" hidden="1">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1">
        <f t="shared" si="238"/>
        <v>41744.745208333334</v>
      </c>
      <c r="T2559" s="11">
        <f t="shared" si="239"/>
        <v>41774.745208333334</v>
      </c>
      <c r="U25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559" t="str">
        <f>_xlfn.CONCAT(Table1[[#This Row],[state]],Table1[[#This Row],[Goal Range]])</f>
        <v>successful1000</v>
      </c>
    </row>
    <row r="2560" spans="1:22" ht="43.2" hidden="1">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1">
        <f t="shared" si="238"/>
        <v>42093.860023148154</v>
      </c>
      <c r="T2560" s="11">
        <f t="shared" si="239"/>
        <v>42125.582638888889</v>
      </c>
      <c r="U25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60" t="str">
        <f>_xlfn.CONCAT(Table1[[#This Row],[state]],Table1[[#This Row],[Goal Range]])</f>
        <v>successful4999</v>
      </c>
    </row>
    <row r="2561" spans="1:22" ht="43.2" hidden="1">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1">
        <f t="shared" si="238"/>
        <v>40829.873657407406</v>
      </c>
      <c r="T2561" s="11">
        <f t="shared" si="239"/>
        <v>40862.817361111112</v>
      </c>
      <c r="U25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561" t="str">
        <f>_xlfn.CONCAT(Table1[[#This Row],[state]],Table1[[#This Row],[Goal Range]])</f>
        <v>successful1000</v>
      </c>
    </row>
    <row r="2562" spans="1:22" ht="43.2" hidden="1">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240">E2562/D2562</f>
        <v>1.0009999999999999</v>
      </c>
      <c r="P2562" s="6">
        <f t="shared" si="235"/>
        <v>143</v>
      </c>
      <c r="Q2562" t="str">
        <f t="shared" si="236"/>
        <v>music</v>
      </c>
      <c r="R2562" t="str">
        <f t="shared" si="237"/>
        <v>classical music</v>
      </c>
      <c r="S2562" s="11">
        <f t="shared" si="238"/>
        <v>42039.951087962967</v>
      </c>
      <c r="T2562" s="11">
        <f t="shared" si="239"/>
        <v>42069.951087962967</v>
      </c>
      <c r="U25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62" t="str">
        <f>_xlfn.CONCAT(Table1[[#This Row],[state]],Table1[[#This Row],[Goal Range]])</f>
        <v>successful4999</v>
      </c>
    </row>
    <row r="2563" spans="1:22" ht="43.2" hidden="1">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240"/>
        <v>0</v>
      </c>
      <c r="P2563" s="6" t="e">
        <f t="shared" ref="P2563:P2626" si="241">E2563/L2563</f>
        <v>#DIV/0!</v>
      </c>
      <c r="Q2563" t="str">
        <f t="shared" ref="Q2563:Q2626" si="242">LEFT(N2563,FIND("/",N2563)-1)</f>
        <v>food</v>
      </c>
      <c r="R2563" t="str">
        <f t="shared" ref="R2563:R2626" si="243">RIGHT(N2563,LEN(N2563)-FIND("/",N2563))</f>
        <v>food trucks</v>
      </c>
      <c r="S2563" s="11">
        <f t="shared" ref="S2563:S2626" si="244">(((J2563/60)/60)/24)+DATE(1970,1,1)</f>
        <v>42260.528807870374</v>
      </c>
      <c r="T2563" s="11">
        <f t="shared" ref="T2563:T2626" si="245">(((I2563/60)/60)/24)+DATE(1970,1,1)</f>
        <v>42290.528807870374</v>
      </c>
      <c r="U25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563" t="str">
        <f>_xlfn.CONCAT(Table1[[#This Row],[state]],Table1[[#This Row],[Goal Range]])</f>
        <v>canceled50000</v>
      </c>
    </row>
    <row r="2564" spans="1:22" ht="57.6" hidden="1">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1">
        <f t="shared" si="244"/>
        <v>42594.524756944447</v>
      </c>
      <c r="T2564" s="11">
        <f t="shared" si="245"/>
        <v>42654.524756944447</v>
      </c>
      <c r="U25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564" t="str">
        <f>_xlfn.CONCAT(Table1[[#This Row],[state]],Table1[[#This Row],[Goal Range]])</f>
        <v>canceled14999</v>
      </c>
    </row>
    <row r="2565" spans="1:22" ht="28.8" hidden="1">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e">
        <f t="shared" si="241"/>
        <v>#DIV/0!</v>
      </c>
      <c r="Q2565" t="str">
        <f t="shared" si="242"/>
        <v>food</v>
      </c>
      <c r="R2565" t="str">
        <f t="shared" si="243"/>
        <v>food trucks</v>
      </c>
      <c r="S2565" s="11">
        <f t="shared" si="244"/>
        <v>42155.139479166668</v>
      </c>
      <c r="T2565" s="11">
        <f t="shared" si="245"/>
        <v>42215.139479166668</v>
      </c>
      <c r="U25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565" t="str">
        <f>_xlfn.CONCAT(Table1[[#This Row],[state]],Table1[[#This Row],[Goal Range]])</f>
        <v>canceled24999</v>
      </c>
    </row>
    <row r="2566" spans="1:22" ht="43.2" hidden="1">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e">
        <f t="shared" si="241"/>
        <v>#DIV/0!</v>
      </c>
      <c r="Q2566" t="str">
        <f t="shared" si="242"/>
        <v>food</v>
      </c>
      <c r="R2566" t="str">
        <f t="shared" si="243"/>
        <v>food trucks</v>
      </c>
      <c r="S2566" s="11">
        <f t="shared" si="244"/>
        <v>41822.040497685186</v>
      </c>
      <c r="T2566" s="11">
        <f t="shared" si="245"/>
        <v>41852.040497685186</v>
      </c>
      <c r="U25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2566" t="str">
        <f>_xlfn.CONCAT(Table1[[#This Row],[state]],Table1[[#This Row],[Goal Range]])</f>
        <v>canceled44999</v>
      </c>
    </row>
    <row r="2567" spans="1:22" ht="43.2" hidden="1">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1">
        <f t="shared" si="244"/>
        <v>42440.650335648148</v>
      </c>
      <c r="T2567" s="11">
        <f t="shared" si="245"/>
        <v>42499.868055555555</v>
      </c>
      <c r="U25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567" t="str">
        <f>_xlfn.CONCAT(Table1[[#This Row],[state]],Table1[[#This Row],[Goal Range]])</f>
        <v>canceled14999</v>
      </c>
    </row>
    <row r="2568" spans="1:22" ht="43.2" hidden="1">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e">
        <f t="shared" si="241"/>
        <v>#DIV/0!</v>
      </c>
      <c r="Q2568" t="str">
        <f t="shared" si="242"/>
        <v>food</v>
      </c>
      <c r="R2568" t="str">
        <f t="shared" si="243"/>
        <v>food trucks</v>
      </c>
      <c r="S2568" s="11">
        <f t="shared" si="244"/>
        <v>41842.980879629627</v>
      </c>
      <c r="T2568" s="11">
        <f t="shared" si="245"/>
        <v>41872.980879629627</v>
      </c>
      <c r="U25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568" t="str">
        <f>_xlfn.CONCAT(Table1[[#This Row],[state]],Table1[[#This Row],[Goal Range]])</f>
        <v>canceled39999</v>
      </c>
    </row>
    <row r="2569" spans="1:22" ht="43.2" hidden="1">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1">
        <f t="shared" si="244"/>
        <v>42087.878912037035</v>
      </c>
      <c r="T2569" s="11">
        <f t="shared" si="245"/>
        <v>42117.878912037035</v>
      </c>
      <c r="U25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2569" t="str">
        <f>_xlfn.CONCAT(Table1[[#This Row],[state]],Table1[[#This Row],[Goal Range]])</f>
        <v>canceled49999</v>
      </c>
    </row>
    <row r="2570" spans="1:22" ht="43.2" hidden="1">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1">
        <f t="shared" si="244"/>
        <v>42584.666597222225</v>
      </c>
      <c r="T2570" s="11">
        <f t="shared" si="245"/>
        <v>42614.666597222225</v>
      </c>
      <c r="U25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570" t="str">
        <f>_xlfn.CONCAT(Table1[[#This Row],[state]],Table1[[#This Row],[Goal Range]])</f>
        <v>canceled14999</v>
      </c>
    </row>
    <row r="2571" spans="1:22" ht="43.2" hidden="1">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1">
        <f t="shared" si="244"/>
        <v>42234.105462962965</v>
      </c>
      <c r="T2571" s="11">
        <f t="shared" si="245"/>
        <v>42264.105462962965</v>
      </c>
      <c r="U25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71" t="str">
        <f>_xlfn.CONCAT(Table1[[#This Row],[state]],Table1[[#This Row],[Goal Range]])</f>
        <v>canceled9999</v>
      </c>
    </row>
    <row r="2572" spans="1:22" ht="43.2" hidden="1">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1">
        <f t="shared" si="244"/>
        <v>42744.903182870374</v>
      </c>
      <c r="T2572" s="11">
        <f t="shared" si="245"/>
        <v>42774.903182870374</v>
      </c>
      <c r="U25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72" t="str">
        <f>_xlfn.CONCAT(Table1[[#This Row],[state]],Table1[[#This Row],[Goal Range]])</f>
        <v>canceled9999</v>
      </c>
    </row>
    <row r="2573" spans="1:22" ht="43.2" hidden="1">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1">
        <f t="shared" si="244"/>
        <v>42449.341678240744</v>
      </c>
      <c r="T2573" s="11">
        <f t="shared" si="245"/>
        <v>42509.341678240744</v>
      </c>
      <c r="U25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573" t="str">
        <f>_xlfn.CONCAT(Table1[[#This Row],[state]],Table1[[#This Row],[Goal Range]])</f>
        <v>canceled50000</v>
      </c>
    </row>
    <row r="2574" spans="1:22" ht="43.2" hidden="1">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e">
        <f t="shared" si="241"/>
        <v>#DIV/0!</v>
      </c>
      <c r="Q2574" t="str">
        <f t="shared" si="242"/>
        <v>food</v>
      </c>
      <c r="R2574" t="str">
        <f t="shared" si="243"/>
        <v>food trucks</v>
      </c>
      <c r="S2574" s="11">
        <f t="shared" si="244"/>
        <v>42077.119409722218</v>
      </c>
      <c r="T2574" s="11">
        <f t="shared" si="245"/>
        <v>42107.119409722218</v>
      </c>
      <c r="U25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574" t="str">
        <f>_xlfn.CONCAT(Table1[[#This Row],[state]],Table1[[#This Row],[Goal Range]])</f>
        <v>canceled34999</v>
      </c>
    </row>
    <row r="2575" spans="1:22" ht="43.2" hidden="1">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e">
        <f t="shared" si="241"/>
        <v>#DIV/0!</v>
      </c>
      <c r="Q2575" t="str">
        <f t="shared" si="242"/>
        <v>food</v>
      </c>
      <c r="R2575" t="str">
        <f t="shared" si="243"/>
        <v>food trucks</v>
      </c>
      <c r="S2575" s="11">
        <f t="shared" si="244"/>
        <v>41829.592002314814</v>
      </c>
      <c r="T2575" s="11">
        <f t="shared" si="245"/>
        <v>41874.592002314814</v>
      </c>
      <c r="U25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75" t="str">
        <f>_xlfn.CONCAT(Table1[[#This Row],[state]],Table1[[#This Row],[Goal Range]])</f>
        <v>canceled9999</v>
      </c>
    </row>
    <row r="2576" spans="1:22" ht="43.2" hidden="1">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e">
        <f t="shared" si="241"/>
        <v>#DIV/0!</v>
      </c>
      <c r="Q2576" t="str">
        <f t="shared" si="242"/>
        <v>food</v>
      </c>
      <c r="R2576" t="str">
        <f t="shared" si="243"/>
        <v>food trucks</v>
      </c>
      <c r="S2576" s="11">
        <f t="shared" si="244"/>
        <v>42487.825752314813</v>
      </c>
      <c r="T2576" s="11">
        <f t="shared" si="245"/>
        <v>42508.825752314813</v>
      </c>
      <c r="U25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576" t="str">
        <f>_xlfn.CONCAT(Table1[[#This Row],[state]],Table1[[#This Row],[Goal Range]])</f>
        <v>canceled14999</v>
      </c>
    </row>
    <row r="2577" spans="1:22" ht="43.2" hidden="1">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e">
        <f t="shared" si="241"/>
        <v>#DIV/0!</v>
      </c>
      <c r="Q2577" t="str">
        <f t="shared" si="242"/>
        <v>food</v>
      </c>
      <c r="R2577" t="str">
        <f t="shared" si="243"/>
        <v>food trucks</v>
      </c>
      <c r="S2577" s="11">
        <f t="shared" si="244"/>
        <v>41986.108726851846</v>
      </c>
      <c r="T2577" s="11">
        <f t="shared" si="245"/>
        <v>42016.108726851846</v>
      </c>
      <c r="U25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577" t="str">
        <f>_xlfn.CONCAT(Table1[[#This Row],[state]],Table1[[#This Row],[Goal Range]])</f>
        <v>canceled50000</v>
      </c>
    </row>
    <row r="2578" spans="1:22" ht="28.8" hidden="1">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e">
        <f t="shared" si="241"/>
        <v>#DIV/0!</v>
      </c>
      <c r="Q2578" t="str">
        <f t="shared" si="242"/>
        <v>food</v>
      </c>
      <c r="R2578" t="str">
        <f t="shared" si="243"/>
        <v>food trucks</v>
      </c>
      <c r="S2578" s="11">
        <f t="shared" si="244"/>
        <v>42060.00980324074</v>
      </c>
      <c r="T2578" s="11">
        <f t="shared" si="245"/>
        <v>42104.968136574069</v>
      </c>
      <c r="U25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578" t="str">
        <f>_xlfn.CONCAT(Table1[[#This Row],[state]],Table1[[#This Row],[Goal Range]])</f>
        <v>canceled14999</v>
      </c>
    </row>
    <row r="2579" spans="1:22" ht="43.2" hidden="1">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e">
        <f t="shared" si="241"/>
        <v>#DIV/0!</v>
      </c>
      <c r="Q2579" t="str">
        <f t="shared" si="242"/>
        <v>food</v>
      </c>
      <c r="R2579" t="str">
        <f t="shared" si="243"/>
        <v>food trucks</v>
      </c>
      <c r="S2579" s="11">
        <f t="shared" si="244"/>
        <v>41830.820567129631</v>
      </c>
      <c r="T2579" s="11">
        <f t="shared" si="245"/>
        <v>41855.820567129631</v>
      </c>
      <c r="U25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579" t="str">
        <f>_xlfn.CONCAT(Table1[[#This Row],[state]],Table1[[#This Row],[Goal Range]])</f>
        <v>canceled19999</v>
      </c>
    </row>
    <row r="2580" spans="1:22" ht="57.6" hidden="1">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e">
        <f t="shared" si="241"/>
        <v>#DIV/0!</v>
      </c>
      <c r="Q2580" t="str">
        <f t="shared" si="242"/>
        <v>food</v>
      </c>
      <c r="R2580" t="str">
        <f t="shared" si="243"/>
        <v>food trucks</v>
      </c>
      <c r="S2580" s="11">
        <f t="shared" si="244"/>
        <v>42238.022905092599</v>
      </c>
      <c r="T2580" s="11">
        <f t="shared" si="245"/>
        <v>42286.708333333328</v>
      </c>
      <c r="U25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80" t="str">
        <f>_xlfn.CONCAT(Table1[[#This Row],[state]],Table1[[#This Row],[Goal Range]])</f>
        <v>canceled9999</v>
      </c>
    </row>
    <row r="2581" spans="1:22" ht="43.2" hidden="1">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1">
        <f t="shared" si="244"/>
        <v>41837.829895833333</v>
      </c>
      <c r="T2581" s="11">
        <f t="shared" si="245"/>
        <v>41897.829895833333</v>
      </c>
      <c r="U25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581" t="str">
        <f>_xlfn.CONCAT(Table1[[#This Row],[state]],Table1[[#This Row],[Goal Range]])</f>
        <v>canceled50000</v>
      </c>
    </row>
    <row r="2582" spans="1:22" ht="43.2" hidden="1">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1">
        <f t="shared" si="244"/>
        <v>42110.326423611114</v>
      </c>
      <c r="T2582" s="11">
        <f t="shared" si="245"/>
        <v>42140.125</v>
      </c>
      <c r="U25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82" t="str">
        <f>_xlfn.CONCAT(Table1[[#This Row],[state]],Table1[[#This Row],[Goal Range]])</f>
        <v>canceled9999</v>
      </c>
    </row>
    <row r="2583" spans="1:22" ht="43.2" hidden="1">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1">
        <f t="shared" si="244"/>
        <v>42294.628449074073</v>
      </c>
      <c r="T2583" s="11">
        <f t="shared" si="245"/>
        <v>42324.670115740737</v>
      </c>
      <c r="U25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83" t="str">
        <f>_xlfn.CONCAT(Table1[[#This Row],[state]],Table1[[#This Row],[Goal Range]])</f>
        <v>failed9999</v>
      </c>
    </row>
    <row r="2584" spans="1:22" ht="28.8" hidden="1">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1">
        <f t="shared" si="244"/>
        <v>42642.988819444443</v>
      </c>
      <c r="T2584" s="11">
        <f t="shared" si="245"/>
        <v>42672.988819444443</v>
      </c>
      <c r="U25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584" t="str">
        <f>_xlfn.CONCAT(Table1[[#This Row],[state]],Table1[[#This Row],[Goal Range]])</f>
        <v>failed50000</v>
      </c>
    </row>
    <row r="2585" spans="1:22" ht="43.2" hidden="1">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1">
        <f t="shared" si="244"/>
        <v>42019.76944444445</v>
      </c>
      <c r="T2585" s="11">
        <f t="shared" si="245"/>
        <v>42079.727777777778</v>
      </c>
      <c r="U25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85" t="str">
        <f>_xlfn.CONCAT(Table1[[#This Row],[state]],Table1[[#This Row],[Goal Range]])</f>
        <v>failed4999</v>
      </c>
    </row>
    <row r="2586" spans="1:22" ht="28.8" hidden="1">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e">
        <f t="shared" si="241"/>
        <v>#DIV/0!</v>
      </c>
      <c r="Q2586" t="str">
        <f t="shared" si="242"/>
        <v>food</v>
      </c>
      <c r="R2586" t="str">
        <f t="shared" si="243"/>
        <v>food trucks</v>
      </c>
      <c r="S2586" s="11">
        <f t="shared" si="244"/>
        <v>42140.173252314817</v>
      </c>
      <c r="T2586" s="11">
        <f t="shared" si="245"/>
        <v>42170.173252314817</v>
      </c>
      <c r="U25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586" t="str">
        <f>_xlfn.CONCAT(Table1[[#This Row],[state]],Table1[[#This Row],[Goal Range]])</f>
        <v>failed14999</v>
      </c>
    </row>
    <row r="2587" spans="1:22" ht="43.2" hidden="1">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1">
        <f t="shared" si="244"/>
        <v>41795.963333333333</v>
      </c>
      <c r="T2587" s="11">
        <f t="shared" si="245"/>
        <v>41825.963333333333</v>
      </c>
      <c r="U25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587" t="str">
        <f>_xlfn.CONCAT(Table1[[#This Row],[state]],Table1[[#This Row],[Goal Range]])</f>
        <v>failed34999</v>
      </c>
    </row>
    <row r="2588" spans="1:22" ht="28.8" hidden="1">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1">
        <f t="shared" si="244"/>
        <v>42333.330277777779</v>
      </c>
      <c r="T2588" s="11">
        <f t="shared" si="245"/>
        <v>42363.330277777779</v>
      </c>
      <c r="U25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88" t="str">
        <f>_xlfn.CONCAT(Table1[[#This Row],[state]],Table1[[#This Row],[Goal Range]])</f>
        <v>failed4999</v>
      </c>
    </row>
    <row r="2589" spans="1:22" ht="43.2" hidden="1">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1">
        <f t="shared" si="244"/>
        <v>42338.675381944442</v>
      </c>
      <c r="T2589" s="11">
        <f t="shared" si="245"/>
        <v>42368.675381944442</v>
      </c>
      <c r="U25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589" t="str">
        <f>_xlfn.CONCAT(Table1[[#This Row],[state]],Table1[[#This Row],[Goal Range]])</f>
        <v>failed0</v>
      </c>
    </row>
    <row r="2590" spans="1:22" ht="57.6" hidden="1">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1">
        <f t="shared" si="244"/>
        <v>42042.676226851851</v>
      </c>
      <c r="T2590" s="11">
        <f t="shared" si="245"/>
        <v>42094.551388888889</v>
      </c>
      <c r="U25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590" t="str">
        <f>_xlfn.CONCAT(Table1[[#This Row],[state]],Table1[[#This Row],[Goal Range]])</f>
        <v>failed9999</v>
      </c>
    </row>
    <row r="2591" spans="1:22" ht="43.2" hidden="1">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1">
        <f t="shared" si="244"/>
        <v>42422.536192129628</v>
      </c>
      <c r="T2591" s="11">
        <f t="shared" si="245"/>
        <v>42452.494525462964</v>
      </c>
      <c r="U25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591" t="str">
        <f>_xlfn.CONCAT(Table1[[#This Row],[state]],Table1[[#This Row],[Goal Range]])</f>
        <v>failed0</v>
      </c>
    </row>
    <row r="2592" spans="1:22" ht="43.2" hidden="1">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e">
        <f t="shared" si="241"/>
        <v>#DIV/0!</v>
      </c>
      <c r="Q2592" t="str">
        <f t="shared" si="242"/>
        <v>food</v>
      </c>
      <c r="R2592" t="str">
        <f t="shared" si="243"/>
        <v>food trucks</v>
      </c>
      <c r="S2592" s="11">
        <f t="shared" si="244"/>
        <v>42388.589085648149</v>
      </c>
      <c r="T2592" s="11">
        <f t="shared" si="245"/>
        <v>42395.589085648149</v>
      </c>
      <c r="U25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92" t="str">
        <f>_xlfn.CONCAT(Table1[[#This Row],[state]],Table1[[#This Row],[Goal Range]])</f>
        <v>failed4999</v>
      </c>
    </row>
    <row r="2593" spans="1:22" ht="43.2" hidden="1">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1">
        <f t="shared" si="244"/>
        <v>42382.906527777777</v>
      </c>
      <c r="T2593" s="11">
        <f t="shared" si="245"/>
        <v>42442.864861111113</v>
      </c>
      <c r="U25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93" t="str">
        <f>_xlfn.CONCAT(Table1[[#This Row],[state]],Table1[[#This Row],[Goal Range]])</f>
        <v>failed4999</v>
      </c>
    </row>
    <row r="2594" spans="1:22" ht="57.6" hidden="1">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1">
        <f t="shared" si="244"/>
        <v>41887.801168981481</v>
      </c>
      <c r="T2594" s="11">
        <f t="shared" si="245"/>
        <v>41917.801168981481</v>
      </c>
      <c r="U25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594" t="str">
        <f>_xlfn.CONCAT(Table1[[#This Row],[state]],Table1[[#This Row],[Goal Range]])</f>
        <v>failed34999</v>
      </c>
    </row>
    <row r="2595" spans="1:22" ht="43.2" hidden="1">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e">
        <f t="shared" si="241"/>
        <v>#DIV/0!</v>
      </c>
      <c r="Q2595" t="str">
        <f t="shared" si="242"/>
        <v>food</v>
      </c>
      <c r="R2595" t="str">
        <f t="shared" si="243"/>
        <v>food trucks</v>
      </c>
      <c r="S2595" s="11">
        <f t="shared" si="244"/>
        <v>42089.84520833334</v>
      </c>
      <c r="T2595" s="11">
        <f t="shared" si="245"/>
        <v>42119.84520833334</v>
      </c>
      <c r="U25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595" t="str">
        <f>_xlfn.CONCAT(Table1[[#This Row],[state]],Table1[[#This Row],[Goal Range]])</f>
        <v>failed14999</v>
      </c>
    </row>
    <row r="2596" spans="1:22" ht="43.2" hidden="1">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1">
        <f t="shared" si="244"/>
        <v>41828.967916666668</v>
      </c>
      <c r="T2596" s="11">
        <f t="shared" si="245"/>
        <v>41858.967916666668</v>
      </c>
      <c r="U25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596" t="str">
        <f>_xlfn.CONCAT(Table1[[#This Row],[state]],Table1[[#This Row],[Goal Range]])</f>
        <v>failed50000</v>
      </c>
    </row>
    <row r="2597" spans="1:22" ht="28.8" hidden="1">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1">
        <f t="shared" si="244"/>
        <v>42760.244212962964</v>
      </c>
      <c r="T2597" s="11">
        <f t="shared" si="245"/>
        <v>42790.244212962964</v>
      </c>
      <c r="U25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597" t="str">
        <f>_xlfn.CONCAT(Table1[[#This Row],[state]],Table1[[#This Row],[Goal Range]])</f>
        <v>failed19999</v>
      </c>
    </row>
    <row r="2598" spans="1:22" ht="43.2" hidden="1">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1">
        <f t="shared" si="244"/>
        <v>41828.664456018516</v>
      </c>
      <c r="T2598" s="11">
        <f t="shared" si="245"/>
        <v>41858.664456018516</v>
      </c>
      <c r="U25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598" t="str">
        <f>_xlfn.CONCAT(Table1[[#This Row],[state]],Table1[[#This Row],[Goal Range]])</f>
        <v>failed39999</v>
      </c>
    </row>
    <row r="2599" spans="1:22" ht="43.2" hidden="1">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1">
        <f t="shared" si="244"/>
        <v>42510.341631944444</v>
      </c>
      <c r="T2599" s="11">
        <f t="shared" si="245"/>
        <v>42540.341631944444</v>
      </c>
      <c r="U25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599" t="str">
        <f>_xlfn.CONCAT(Table1[[#This Row],[state]],Table1[[#This Row],[Goal Range]])</f>
        <v>failed4999</v>
      </c>
    </row>
    <row r="2600" spans="1:22" ht="43.2" hidden="1">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1">
        <f t="shared" si="244"/>
        <v>42240.840289351851</v>
      </c>
      <c r="T2600" s="11">
        <f t="shared" si="245"/>
        <v>42270.840289351851</v>
      </c>
      <c r="U26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00" t="str">
        <f>_xlfn.CONCAT(Table1[[#This Row],[state]],Table1[[#This Row],[Goal Range]])</f>
        <v>failed4999</v>
      </c>
    </row>
    <row r="2601" spans="1:22" ht="28.8" hidden="1">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1">
        <f t="shared" si="244"/>
        <v>41809.754016203704</v>
      </c>
      <c r="T2601" s="11">
        <f t="shared" si="245"/>
        <v>41854.754016203704</v>
      </c>
      <c r="U26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601" t="str">
        <f>_xlfn.CONCAT(Table1[[#This Row],[state]],Table1[[#This Row],[Goal Range]])</f>
        <v>failed9999</v>
      </c>
    </row>
    <row r="2602" spans="1:22" ht="43.2" hidden="1">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1">
        <f t="shared" si="244"/>
        <v>42394.900462962964</v>
      </c>
      <c r="T2602" s="11">
        <f t="shared" si="245"/>
        <v>42454.858796296292</v>
      </c>
      <c r="U26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602" t="str">
        <f>_xlfn.CONCAT(Table1[[#This Row],[state]],Table1[[#This Row],[Goal Range]])</f>
        <v>failed0</v>
      </c>
    </row>
    <row r="2603" spans="1:22" ht="57.6" hidden="1">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1">
        <f t="shared" si="244"/>
        <v>41150.902187499996</v>
      </c>
      <c r="T2603" s="11">
        <f t="shared" si="245"/>
        <v>41165.165972222225</v>
      </c>
      <c r="U26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603" t="str">
        <f>_xlfn.CONCAT(Table1[[#This Row],[state]],Table1[[#This Row],[Goal Range]])</f>
        <v>successful1000</v>
      </c>
    </row>
    <row r="2604" spans="1:22" ht="43.2" hidden="1">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1">
        <f t="shared" si="244"/>
        <v>41915.747314814813</v>
      </c>
      <c r="T2604" s="11">
        <f t="shared" si="245"/>
        <v>41955.888888888891</v>
      </c>
      <c r="U26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604" t="str">
        <f>_xlfn.CONCAT(Table1[[#This Row],[state]],Table1[[#This Row],[Goal Range]])</f>
        <v>successful14999</v>
      </c>
    </row>
    <row r="2605" spans="1:22" ht="28.8" hidden="1">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1">
        <f t="shared" si="244"/>
        <v>41617.912662037037</v>
      </c>
      <c r="T2605" s="11">
        <f t="shared" si="245"/>
        <v>41631.912662037037</v>
      </c>
      <c r="U26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05" t="str">
        <f>_xlfn.CONCAT(Table1[[#This Row],[state]],Table1[[#This Row],[Goal Range]])</f>
        <v>successful4999</v>
      </c>
    </row>
    <row r="2606" spans="1:22" ht="43.2" hidden="1">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1">
        <f t="shared" si="244"/>
        <v>40998.051192129627</v>
      </c>
      <c r="T2606" s="11">
        <f t="shared" si="245"/>
        <v>41028.051192129627</v>
      </c>
      <c r="U26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606" t="str">
        <f>_xlfn.CONCAT(Table1[[#This Row],[state]],Table1[[#This Row],[Goal Range]])</f>
        <v>successful24999</v>
      </c>
    </row>
    <row r="2607" spans="1:22" ht="43.2" hidden="1">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1">
        <f t="shared" si="244"/>
        <v>42508.541550925926</v>
      </c>
      <c r="T2607" s="11">
        <f t="shared" si="245"/>
        <v>42538.541550925926</v>
      </c>
      <c r="U26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07" t="str">
        <f>_xlfn.CONCAT(Table1[[#This Row],[state]],Table1[[#This Row],[Goal Range]])</f>
        <v>successful50000</v>
      </c>
    </row>
    <row r="2608" spans="1:22" ht="57.6" hidden="1">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1">
        <f t="shared" si="244"/>
        <v>41726.712754629632</v>
      </c>
      <c r="T2608" s="11">
        <f t="shared" si="245"/>
        <v>41758.712754629632</v>
      </c>
      <c r="U26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608" t="str">
        <f>_xlfn.CONCAT(Table1[[#This Row],[state]],Table1[[#This Row],[Goal Range]])</f>
        <v>successful14999</v>
      </c>
    </row>
    <row r="2609" spans="1:22" ht="43.2" hidden="1">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1">
        <f t="shared" si="244"/>
        <v>42184.874675925923</v>
      </c>
      <c r="T2609" s="11">
        <f t="shared" si="245"/>
        <v>42228.083333333328</v>
      </c>
      <c r="U26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609" t="str">
        <f>_xlfn.CONCAT(Table1[[#This Row],[state]],Table1[[#This Row],[Goal Range]])</f>
        <v>successful9999</v>
      </c>
    </row>
    <row r="2610" spans="1:22" ht="43.2" hidden="1">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1">
        <f t="shared" si="244"/>
        <v>42767.801712962959</v>
      </c>
      <c r="T2610" s="11">
        <f t="shared" si="245"/>
        <v>42809</v>
      </c>
      <c r="U26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610" t="str">
        <f>_xlfn.CONCAT(Table1[[#This Row],[state]],Table1[[#This Row],[Goal Range]])</f>
        <v>successful9999</v>
      </c>
    </row>
    <row r="2611" spans="1:22" ht="57.6" hidden="1">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1">
        <f t="shared" si="244"/>
        <v>41075.237858796296</v>
      </c>
      <c r="T2611" s="11">
        <f t="shared" si="245"/>
        <v>41105.237858796296</v>
      </c>
      <c r="U26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611" t="str">
        <f>_xlfn.CONCAT(Table1[[#This Row],[state]],Table1[[#This Row],[Goal Range]])</f>
        <v>successful39999</v>
      </c>
    </row>
    <row r="2612" spans="1:22" ht="43.2" hidden="1">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1">
        <f t="shared" si="244"/>
        <v>42564.881076388891</v>
      </c>
      <c r="T2612" s="11">
        <f t="shared" si="245"/>
        <v>42604.290972222225</v>
      </c>
      <c r="U26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612" t="str">
        <f>_xlfn.CONCAT(Table1[[#This Row],[state]],Table1[[#This Row],[Goal Range]])</f>
        <v>successful24999</v>
      </c>
    </row>
    <row r="2613" spans="1:22" ht="57.6" hidden="1">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1">
        <f t="shared" si="244"/>
        <v>42704.335810185185</v>
      </c>
      <c r="T2613" s="11">
        <f t="shared" si="245"/>
        <v>42737.957638888889</v>
      </c>
      <c r="U26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613" t="str">
        <f>_xlfn.CONCAT(Table1[[#This Row],[state]],Table1[[#This Row],[Goal Range]])</f>
        <v>successful14999</v>
      </c>
    </row>
    <row r="2614" spans="1:22" ht="43.2" hidden="1">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1">
        <f t="shared" si="244"/>
        <v>41982.143171296295</v>
      </c>
      <c r="T2614" s="11">
        <f t="shared" si="245"/>
        <v>42013.143171296295</v>
      </c>
      <c r="U26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614" t="str">
        <f>_xlfn.CONCAT(Table1[[#This Row],[state]],Table1[[#This Row],[Goal Range]])</f>
        <v>successful14999</v>
      </c>
    </row>
    <row r="2615" spans="1:22" ht="43.2" hidden="1">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1">
        <f t="shared" si="244"/>
        <v>41143.81821759259</v>
      </c>
      <c r="T2615" s="11">
        <f t="shared" si="245"/>
        <v>41173.81821759259</v>
      </c>
      <c r="U26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615" t="str">
        <f>_xlfn.CONCAT(Table1[[#This Row],[state]],Table1[[#This Row],[Goal Range]])</f>
        <v>successful9999</v>
      </c>
    </row>
    <row r="2616" spans="1:22" ht="43.2" hidden="1">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1">
        <f t="shared" si="244"/>
        <v>41730.708472222221</v>
      </c>
      <c r="T2616" s="11">
        <f t="shared" si="245"/>
        <v>41759.208333333336</v>
      </c>
      <c r="U26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616" t="str">
        <f>_xlfn.CONCAT(Table1[[#This Row],[state]],Table1[[#This Row],[Goal Range]])</f>
        <v>successful14999</v>
      </c>
    </row>
    <row r="2617" spans="1:22" ht="43.2" hidden="1">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1">
        <f t="shared" si="244"/>
        <v>42453.49726851852</v>
      </c>
      <c r="T2617" s="11">
        <f t="shared" si="245"/>
        <v>42490.5</v>
      </c>
      <c r="U26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17" t="str">
        <f>_xlfn.CONCAT(Table1[[#This Row],[state]],Table1[[#This Row],[Goal Range]])</f>
        <v>successful4999</v>
      </c>
    </row>
    <row r="2618" spans="1:22" ht="43.2" hidden="1">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1">
        <f t="shared" si="244"/>
        <v>42211.99454861111</v>
      </c>
      <c r="T2618" s="11">
        <f t="shared" si="245"/>
        <v>42241.99454861111</v>
      </c>
      <c r="U26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618" t="str">
        <f>_xlfn.CONCAT(Table1[[#This Row],[state]],Table1[[#This Row],[Goal Range]])</f>
        <v>successful29999</v>
      </c>
    </row>
    <row r="2619" spans="1:22" ht="43.2" hidden="1">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1">
        <f t="shared" si="244"/>
        <v>41902.874432870369</v>
      </c>
      <c r="T2619" s="11">
        <f t="shared" si="245"/>
        <v>41932.874432870369</v>
      </c>
      <c r="U26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619" t="str">
        <f>_xlfn.CONCAT(Table1[[#This Row],[state]],Table1[[#This Row],[Goal Range]])</f>
        <v>successful1000</v>
      </c>
    </row>
    <row r="2620" spans="1:22" ht="28.8" hidden="1">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1">
        <f t="shared" si="244"/>
        <v>42279.792372685188</v>
      </c>
      <c r="T2620" s="11">
        <f t="shared" si="245"/>
        <v>42339.834039351852</v>
      </c>
      <c r="U26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620" t="str">
        <f>_xlfn.CONCAT(Table1[[#This Row],[state]],Table1[[#This Row],[Goal Range]])</f>
        <v>successful19999</v>
      </c>
    </row>
    <row r="2621" spans="1:22" ht="43.2" hidden="1">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1">
        <f t="shared" si="244"/>
        <v>42273.884305555555</v>
      </c>
      <c r="T2621" s="11">
        <f t="shared" si="245"/>
        <v>42300.458333333328</v>
      </c>
      <c r="U26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21" t="str">
        <f>_xlfn.CONCAT(Table1[[#This Row],[state]],Table1[[#This Row],[Goal Range]])</f>
        <v>successful4999</v>
      </c>
    </row>
    <row r="2622" spans="1:22" ht="43.2" hidden="1">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1">
        <f t="shared" si="244"/>
        <v>42251.16715277778</v>
      </c>
      <c r="T2622" s="11">
        <f t="shared" si="245"/>
        <v>42288.041666666672</v>
      </c>
      <c r="U26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22" t="str">
        <f>_xlfn.CONCAT(Table1[[#This Row],[state]],Table1[[#This Row],[Goal Range]])</f>
        <v>successful50000</v>
      </c>
    </row>
    <row r="2623" spans="1:22" ht="43.2" hidden="1">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1">
        <f t="shared" si="244"/>
        <v>42115.74754629629</v>
      </c>
      <c r="T2623" s="11">
        <f t="shared" si="245"/>
        <v>42145.74754629629</v>
      </c>
      <c r="U26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623" t="str">
        <f>_xlfn.CONCAT(Table1[[#This Row],[state]],Table1[[#This Row],[Goal Range]])</f>
        <v>successful19999</v>
      </c>
    </row>
    <row r="2624" spans="1:22" ht="43.2" hidden="1">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1">
        <f t="shared" si="244"/>
        <v>42689.74324074074</v>
      </c>
      <c r="T2624" s="11">
        <f t="shared" si="245"/>
        <v>42734.74324074074</v>
      </c>
      <c r="U26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24" t="str">
        <f>_xlfn.CONCAT(Table1[[#This Row],[state]],Table1[[#This Row],[Goal Range]])</f>
        <v>successful4999</v>
      </c>
    </row>
    <row r="2625" spans="1:22" ht="43.2" hidden="1">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1">
        <f t="shared" si="244"/>
        <v>42692.256550925929</v>
      </c>
      <c r="T2625" s="11">
        <f t="shared" si="245"/>
        <v>42706.256550925929</v>
      </c>
      <c r="U26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25" t="str">
        <f>_xlfn.CONCAT(Table1[[#This Row],[state]],Table1[[#This Row],[Goal Range]])</f>
        <v>successful4999</v>
      </c>
    </row>
    <row r="2626" spans="1:22" ht="43.2" hidden="1">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246">E2626/D2626</f>
        <v>13.794206249999998</v>
      </c>
      <c r="P2626" s="6">
        <f t="shared" si="241"/>
        <v>31.820544982698959</v>
      </c>
      <c r="Q2626" t="str">
        <f t="shared" si="242"/>
        <v>technology</v>
      </c>
      <c r="R2626" t="str">
        <f t="shared" si="243"/>
        <v>space exploration</v>
      </c>
      <c r="S2626" s="11">
        <f t="shared" si="244"/>
        <v>41144.42155092593</v>
      </c>
      <c r="T2626" s="11">
        <f t="shared" si="245"/>
        <v>41165.42155092593</v>
      </c>
      <c r="U26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626" t="str">
        <f>_xlfn.CONCAT(Table1[[#This Row],[state]],Table1[[#This Row],[Goal Range]])</f>
        <v>successful9999</v>
      </c>
    </row>
    <row r="2627" spans="1:22" ht="57.6" hidden="1">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246"/>
        <v>9.56</v>
      </c>
      <c r="P2627" s="6">
        <f t="shared" ref="P2627:P2690" si="247">E2627/L2627</f>
        <v>27.576923076923077</v>
      </c>
      <c r="Q2627" t="str">
        <f t="shared" ref="Q2627:Q2690" si="248">LEFT(N2627,FIND("/",N2627)-1)</f>
        <v>technology</v>
      </c>
      <c r="R2627" t="str">
        <f t="shared" ref="R2627:R2690" si="249">RIGHT(N2627,LEN(N2627)-FIND("/",N2627))</f>
        <v>space exploration</v>
      </c>
      <c r="S2627" s="11">
        <f t="shared" ref="S2627:S2690" si="250">(((J2627/60)/60)/24)+DATE(1970,1,1)</f>
        <v>42658.810277777782</v>
      </c>
      <c r="T2627" s="11">
        <f t="shared" ref="T2627:T2690" si="251">(((I2627/60)/60)/24)+DATE(1970,1,1)</f>
        <v>42683.851944444439</v>
      </c>
      <c r="U26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627" t="str">
        <f>_xlfn.CONCAT(Table1[[#This Row],[state]],Table1[[#This Row],[Goal Range]])</f>
        <v>successful1000</v>
      </c>
    </row>
    <row r="2628" spans="1:22" ht="43.2" hidden="1">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1">
        <f t="shared" si="250"/>
        <v>42128.628113425926</v>
      </c>
      <c r="T2628" s="11">
        <f t="shared" si="251"/>
        <v>42158.628113425926</v>
      </c>
      <c r="U26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28" t="str">
        <f>_xlfn.CONCAT(Table1[[#This Row],[state]],Table1[[#This Row],[Goal Range]])</f>
        <v>successful4999</v>
      </c>
    </row>
    <row r="2629" spans="1:22" ht="43.2" hidden="1">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1">
        <f t="shared" si="250"/>
        <v>42304.829409722224</v>
      </c>
      <c r="T2629" s="11">
        <f t="shared" si="251"/>
        <v>42334.871076388896</v>
      </c>
      <c r="U26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629" t="str">
        <f>_xlfn.CONCAT(Table1[[#This Row],[state]],Table1[[#This Row],[Goal Range]])</f>
        <v>successful1000</v>
      </c>
    </row>
    <row r="2630" spans="1:22" ht="43.2" hidden="1">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1">
        <f t="shared" si="250"/>
        <v>41953.966053240743</v>
      </c>
      <c r="T2630" s="11">
        <f t="shared" si="251"/>
        <v>41973.966053240743</v>
      </c>
      <c r="U26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630" t="str">
        <f>_xlfn.CONCAT(Table1[[#This Row],[state]],Table1[[#This Row],[Goal Range]])</f>
        <v>successful1000</v>
      </c>
    </row>
    <row r="2631" spans="1:22" ht="28.8" hidden="1">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1">
        <f t="shared" si="250"/>
        <v>42108.538449074069</v>
      </c>
      <c r="T2631" s="11">
        <f t="shared" si="251"/>
        <v>42138.538449074069</v>
      </c>
      <c r="U26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631" t="str">
        <f>_xlfn.CONCAT(Table1[[#This Row],[state]],Table1[[#This Row],[Goal Range]])</f>
        <v>successful9999</v>
      </c>
    </row>
    <row r="2632" spans="1:22" ht="43.2" hidden="1">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1">
        <f t="shared" si="250"/>
        <v>42524.105462962965</v>
      </c>
      <c r="T2632" s="11">
        <f t="shared" si="251"/>
        <v>42551.416666666672</v>
      </c>
      <c r="U26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32" t="str">
        <f>_xlfn.CONCAT(Table1[[#This Row],[state]],Table1[[#This Row],[Goal Range]])</f>
        <v>successful4999</v>
      </c>
    </row>
    <row r="2633" spans="1:22" ht="43.2" hidden="1">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1">
        <f t="shared" si="250"/>
        <v>42218.169293981482</v>
      </c>
      <c r="T2633" s="11">
        <f t="shared" si="251"/>
        <v>42246.169293981482</v>
      </c>
      <c r="U26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633" t="str">
        <f>_xlfn.CONCAT(Table1[[#This Row],[state]],Table1[[#This Row],[Goal Range]])</f>
        <v>successful24999</v>
      </c>
    </row>
    <row r="2634" spans="1:22" ht="43.2" hidden="1">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1">
        <f t="shared" si="250"/>
        <v>42494.061793981484</v>
      </c>
      <c r="T2634" s="11">
        <f t="shared" si="251"/>
        <v>42519.061793981484</v>
      </c>
      <c r="U26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34" t="str">
        <f>_xlfn.CONCAT(Table1[[#This Row],[state]],Table1[[#This Row],[Goal Range]])</f>
        <v>successful4999</v>
      </c>
    </row>
    <row r="2635" spans="1:22" ht="43.2" hidden="1">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1">
        <f t="shared" si="250"/>
        <v>41667.823287037041</v>
      </c>
      <c r="T2635" s="11">
        <f t="shared" si="251"/>
        <v>41697.958333333336</v>
      </c>
      <c r="U26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635" t="str">
        <f>_xlfn.CONCAT(Table1[[#This Row],[state]],Table1[[#This Row],[Goal Range]])</f>
        <v>successful9999</v>
      </c>
    </row>
    <row r="2636" spans="1:22" ht="43.2" hidden="1">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1">
        <f t="shared" si="250"/>
        <v>42612.656493055561</v>
      </c>
      <c r="T2636" s="11">
        <f t="shared" si="251"/>
        <v>42642.656493055561</v>
      </c>
      <c r="U26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636" t="str">
        <f>_xlfn.CONCAT(Table1[[#This Row],[state]],Table1[[#This Row],[Goal Range]])</f>
        <v>successful1000</v>
      </c>
    </row>
    <row r="2637" spans="1:22" ht="43.2" hidden="1">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1">
        <f t="shared" si="250"/>
        <v>42037.950937500005</v>
      </c>
      <c r="T2637" s="11">
        <f t="shared" si="251"/>
        <v>42072.909270833334</v>
      </c>
      <c r="U26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637" t="str">
        <f>_xlfn.CONCAT(Table1[[#This Row],[state]],Table1[[#This Row],[Goal Range]])</f>
        <v>successful14999</v>
      </c>
    </row>
    <row r="2638" spans="1:22" ht="57.6" hidden="1">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1">
        <f t="shared" si="250"/>
        <v>42636.614745370374</v>
      </c>
      <c r="T2638" s="11">
        <f t="shared" si="251"/>
        <v>42659.041666666672</v>
      </c>
      <c r="U26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38" t="str">
        <f>_xlfn.CONCAT(Table1[[#This Row],[state]],Table1[[#This Row],[Goal Range]])</f>
        <v>successful4999</v>
      </c>
    </row>
    <row r="2639" spans="1:22" ht="28.8" hidden="1">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1">
        <f t="shared" si="250"/>
        <v>42639.549479166672</v>
      </c>
      <c r="T2639" s="11">
        <f t="shared" si="251"/>
        <v>42655.549479166672</v>
      </c>
      <c r="U26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639" t="str">
        <f>_xlfn.CONCAT(Table1[[#This Row],[state]],Table1[[#This Row],[Goal Range]])</f>
        <v>successful1000</v>
      </c>
    </row>
    <row r="2640" spans="1:22" ht="43.2" hidden="1">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1">
        <f t="shared" si="250"/>
        <v>41989.913136574076</v>
      </c>
      <c r="T2640" s="11">
        <f t="shared" si="251"/>
        <v>42019.913136574076</v>
      </c>
      <c r="U26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640" t="str">
        <f>_xlfn.CONCAT(Table1[[#This Row],[state]],Table1[[#This Row],[Goal Range]])</f>
        <v>successful1000</v>
      </c>
    </row>
    <row r="2641" spans="1:22" ht="43.2" hidden="1">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1">
        <f t="shared" si="250"/>
        <v>42024.86513888889</v>
      </c>
      <c r="T2641" s="11">
        <f t="shared" si="251"/>
        <v>42054.86513888889</v>
      </c>
      <c r="U26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641" t="str">
        <f>_xlfn.CONCAT(Table1[[#This Row],[state]],Table1[[#This Row],[Goal Range]])</f>
        <v>successful1000</v>
      </c>
    </row>
    <row r="2642" spans="1:22" ht="57.6" hidden="1">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1">
        <f t="shared" si="250"/>
        <v>42103.160578703704</v>
      </c>
      <c r="T2642" s="11">
        <f t="shared" si="251"/>
        <v>42163.160578703704</v>
      </c>
      <c r="U26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42" t="str">
        <f>_xlfn.CONCAT(Table1[[#This Row],[state]],Table1[[#This Row],[Goal Range]])</f>
        <v>successful4999</v>
      </c>
    </row>
    <row r="2643" spans="1:22" ht="28.8" hidden="1">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1">
        <f t="shared" si="250"/>
        <v>41880.827118055553</v>
      </c>
      <c r="T2643" s="11">
        <f t="shared" si="251"/>
        <v>41897.839583333334</v>
      </c>
      <c r="U26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43" t="str">
        <f>_xlfn.CONCAT(Table1[[#This Row],[state]],Table1[[#This Row],[Goal Range]])</f>
        <v>failed4999</v>
      </c>
    </row>
    <row r="2644" spans="1:22" ht="57.6" hidden="1">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e">
        <f t="shared" si="247"/>
        <v>#DIV/0!</v>
      </c>
      <c r="Q2644" t="str">
        <f t="shared" si="248"/>
        <v>technology</v>
      </c>
      <c r="R2644" t="str">
        <f t="shared" si="249"/>
        <v>space exploration</v>
      </c>
      <c r="S2644" s="11">
        <f t="shared" si="250"/>
        <v>42536.246620370366</v>
      </c>
      <c r="T2644" s="11">
        <f t="shared" si="251"/>
        <v>42566.289583333331</v>
      </c>
      <c r="U26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44" t="str">
        <f>_xlfn.CONCAT(Table1[[#This Row],[state]],Table1[[#This Row],[Goal Range]])</f>
        <v>failed50000</v>
      </c>
    </row>
    <row r="2645" spans="1:22" ht="43.2" hidden="1">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1">
        <f t="shared" si="250"/>
        <v>42689.582349537035</v>
      </c>
      <c r="T2645" s="11">
        <f t="shared" si="251"/>
        <v>42725.332638888889</v>
      </c>
      <c r="U26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45" t="str">
        <f>_xlfn.CONCAT(Table1[[#This Row],[state]],Table1[[#This Row],[Goal Range]])</f>
        <v>canceled50000</v>
      </c>
    </row>
    <row r="2646" spans="1:22" ht="43.2" hidden="1">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1">
        <f t="shared" si="250"/>
        <v>42774.792071759264</v>
      </c>
      <c r="T2646" s="11">
        <f t="shared" si="251"/>
        <v>42804.792071759264</v>
      </c>
      <c r="U26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46" t="str">
        <f>_xlfn.CONCAT(Table1[[#This Row],[state]],Table1[[#This Row],[Goal Range]])</f>
        <v>canceled50000</v>
      </c>
    </row>
    <row r="2647" spans="1:22" ht="43.2" hidden="1">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1">
        <f t="shared" si="250"/>
        <v>41921.842627314814</v>
      </c>
      <c r="T2647" s="11">
        <f t="shared" si="251"/>
        <v>41951.884293981479</v>
      </c>
      <c r="U26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647" t="str">
        <f>_xlfn.CONCAT(Table1[[#This Row],[state]],Table1[[#This Row],[Goal Range]])</f>
        <v>canceled24999</v>
      </c>
    </row>
    <row r="2648" spans="1:22" ht="43.2" hidden="1">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1">
        <f t="shared" si="250"/>
        <v>42226.313298611116</v>
      </c>
      <c r="T2648" s="11">
        <f t="shared" si="251"/>
        <v>42256.313298611116</v>
      </c>
      <c r="U26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48" t="str">
        <f>_xlfn.CONCAT(Table1[[#This Row],[state]],Table1[[#This Row],[Goal Range]])</f>
        <v>canceled50000</v>
      </c>
    </row>
    <row r="2649" spans="1:22" ht="43.2" hidden="1">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1">
        <f t="shared" si="250"/>
        <v>42200.261793981481</v>
      </c>
      <c r="T2649" s="11">
        <f t="shared" si="251"/>
        <v>42230.261793981481</v>
      </c>
      <c r="U26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49" t="str">
        <f>_xlfn.CONCAT(Table1[[#This Row],[state]],Table1[[#This Row],[Goal Range]])</f>
        <v>canceled4999</v>
      </c>
    </row>
    <row r="2650" spans="1:22" ht="57.6" hidden="1">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1">
        <f t="shared" si="250"/>
        <v>42408.714814814812</v>
      </c>
      <c r="T2650" s="11">
        <f t="shared" si="251"/>
        <v>42438.714814814812</v>
      </c>
      <c r="U26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650" t="str">
        <f>_xlfn.CONCAT(Table1[[#This Row],[state]],Table1[[#This Row],[Goal Range]])</f>
        <v>canceled14999</v>
      </c>
    </row>
    <row r="2651" spans="1:22" ht="28.8" hidden="1">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1">
        <f t="shared" si="250"/>
        <v>42341.99700231482</v>
      </c>
      <c r="T2651" s="11">
        <f t="shared" si="251"/>
        <v>42401.99700231482</v>
      </c>
      <c r="U26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51" t="str">
        <f>_xlfn.CONCAT(Table1[[#This Row],[state]],Table1[[#This Row],[Goal Range]])</f>
        <v>canceled50000</v>
      </c>
    </row>
    <row r="2652" spans="1:22" ht="57.6" hidden="1">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1">
        <f t="shared" si="250"/>
        <v>42695.624340277776</v>
      </c>
      <c r="T2652" s="11">
        <f t="shared" si="251"/>
        <v>42725.624340277776</v>
      </c>
      <c r="U26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52" t="str">
        <f>_xlfn.CONCAT(Table1[[#This Row],[state]],Table1[[#This Row],[Goal Range]])</f>
        <v>canceled50000</v>
      </c>
    </row>
    <row r="2653" spans="1:22" ht="43.2" hidden="1">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1">
        <f t="shared" si="250"/>
        <v>42327.805659722217</v>
      </c>
      <c r="T2653" s="11">
        <f t="shared" si="251"/>
        <v>42355.805659722217</v>
      </c>
      <c r="U26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53" t="str">
        <f>_xlfn.CONCAT(Table1[[#This Row],[state]],Table1[[#This Row],[Goal Range]])</f>
        <v>canceled50000</v>
      </c>
    </row>
    <row r="2654" spans="1:22" ht="43.2" hidden="1">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1">
        <f t="shared" si="250"/>
        <v>41953.158854166672</v>
      </c>
      <c r="T2654" s="11">
        <f t="shared" si="251"/>
        <v>41983.158854166672</v>
      </c>
      <c r="U26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54" t="str">
        <f>_xlfn.CONCAT(Table1[[#This Row],[state]],Table1[[#This Row],[Goal Range]])</f>
        <v>canceled50000</v>
      </c>
    </row>
    <row r="2655" spans="1:22" ht="43.2" hidden="1">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1">
        <f t="shared" si="250"/>
        <v>41771.651932870373</v>
      </c>
      <c r="T2655" s="11">
        <f t="shared" si="251"/>
        <v>41803.166666666664</v>
      </c>
      <c r="U26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55" t="str">
        <f>_xlfn.CONCAT(Table1[[#This Row],[state]],Table1[[#This Row],[Goal Range]])</f>
        <v>canceled50000</v>
      </c>
    </row>
    <row r="2656" spans="1:22" ht="43.2" hidden="1">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1">
        <f t="shared" si="250"/>
        <v>42055.600995370376</v>
      </c>
      <c r="T2656" s="11">
        <f t="shared" si="251"/>
        <v>42115.559328703705</v>
      </c>
      <c r="U26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56" t="str">
        <f>_xlfn.CONCAT(Table1[[#This Row],[state]],Table1[[#This Row],[Goal Range]])</f>
        <v>canceled50000</v>
      </c>
    </row>
    <row r="2657" spans="1:22" hidden="1">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1">
        <f t="shared" si="250"/>
        <v>42381.866284722222</v>
      </c>
      <c r="T2657" s="11">
        <f t="shared" si="251"/>
        <v>42409.833333333328</v>
      </c>
      <c r="U26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657" t="str">
        <f>_xlfn.CONCAT(Table1[[#This Row],[state]],Table1[[#This Row],[Goal Range]])</f>
        <v>canceled19999</v>
      </c>
    </row>
    <row r="2658" spans="1:22" ht="28.8" hidden="1">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1">
        <f t="shared" si="250"/>
        <v>42767.688518518517</v>
      </c>
      <c r="T2658" s="11">
        <f t="shared" si="251"/>
        <v>42806.791666666672</v>
      </c>
      <c r="U26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58" t="str">
        <f>_xlfn.CONCAT(Table1[[#This Row],[state]],Table1[[#This Row],[Goal Range]])</f>
        <v>canceled50000</v>
      </c>
    </row>
    <row r="2659" spans="1:22" ht="43.2" hidden="1">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1">
        <f t="shared" si="250"/>
        <v>42551.928854166668</v>
      </c>
      <c r="T2659" s="11">
        <f t="shared" si="251"/>
        <v>42585.0625</v>
      </c>
      <c r="U26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659" t="str">
        <f>_xlfn.CONCAT(Table1[[#This Row],[state]],Table1[[#This Row],[Goal Range]])</f>
        <v>canceled34999</v>
      </c>
    </row>
    <row r="2660" spans="1:22" ht="43.2" hidden="1">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1">
        <f t="shared" si="250"/>
        <v>42551.884189814817</v>
      </c>
      <c r="T2660" s="11">
        <f t="shared" si="251"/>
        <v>42581.884189814817</v>
      </c>
      <c r="U26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60" t="str">
        <f>_xlfn.CONCAT(Table1[[#This Row],[state]],Table1[[#This Row],[Goal Range]])</f>
        <v>canceled50000</v>
      </c>
    </row>
    <row r="2661" spans="1:22" hidden="1">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1">
        <f t="shared" si="250"/>
        <v>42082.069560185191</v>
      </c>
      <c r="T2661" s="11">
        <f t="shared" si="251"/>
        <v>42112.069560185191</v>
      </c>
      <c r="U26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2661" t="str">
        <f>_xlfn.CONCAT(Table1[[#This Row],[state]],Table1[[#This Row],[Goal Range]])</f>
        <v>canceled49999</v>
      </c>
    </row>
    <row r="2662" spans="1:22" ht="57.6" hidden="1">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1">
        <f t="shared" si="250"/>
        <v>42272.713171296295</v>
      </c>
      <c r="T2662" s="11">
        <f t="shared" si="251"/>
        <v>42332.754837962959</v>
      </c>
      <c r="U26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662" t="str">
        <f>_xlfn.CONCAT(Table1[[#This Row],[state]],Table1[[#This Row],[Goal Range]])</f>
        <v>canceled24999</v>
      </c>
    </row>
    <row r="2663" spans="1:22" ht="43.2" hidden="1">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1">
        <f t="shared" si="250"/>
        <v>41542.958449074074</v>
      </c>
      <c r="T2663" s="11">
        <f t="shared" si="251"/>
        <v>41572.958449074074</v>
      </c>
      <c r="U26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663" t="str">
        <f>_xlfn.CONCAT(Table1[[#This Row],[state]],Table1[[#This Row],[Goal Range]])</f>
        <v>successful9999</v>
      </c>
    </row>
    <row r="2664" spans="1:22" ht="43.2" hidden="1">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1">
        <f t="shared" si="250"/>
        <v>42207.746678240743</v>
      </c>
      <c r="T2664" s="11">
        <f t="shared" si="251"/>
        <v>42237.746678240743</v>
      </c>
      <c r="U26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664" t="str">
        <f>_xlfn.CONCAT(Table1[[#This Row],[state]],Table1[[#This Row],[Goal Range]])</f>
        <v>successful24999</v>
      </c>
    </row>
    <row r="2665" spans="1:22" ht="43.2" hidden="1">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1">
        <f t="shared" si="250"/>
        <v>42222.622766203705</v>
      </c>
      <c r="T2665" s="11">
        <f t="shared" si="251"/>
        <v>42251.625</v>
      </c>
      <c r="U26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665" t="str">
        <f>_xlfn.CONCAT(Table1[[#This Row],[state]],Table1[[#This Row],[Goal Range]])</f>
        <v>successful24999</v>
      </c>
    </row>
    <row r="2666" spans="1:22" ht="43.2" hidden="1">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1">
        <f t="shared" si="250"/>
        <v>42313.02542824074</v>
      </c>
      <c r="T2666" s="11">
        <f t="shared" si="251"/>
        <v>42347.290972222225</v>
      </c>
      <c r="U26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666" t="str">
        <f>_xlfn.CONCAT(Table1[[#This Row],[state]],Table1[[#This Row],[Goal Range]])</f>
        <v>successful19999</v>
      </c>
    </row>
    <row r="2667" spans="1:22" ht="43.2" hidden="1">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1">
        <f t="shared" si="250"/>
        <v>42083.895532407405</v>
      </c>
      <c r="T2667" s="11">
        <f t="shared" si="251"/>
        <v>42128.895532407405</v>
      </c>
      <c r="U26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67" t="str">
        <f>_xlfn.CONCAT(Table1[[#This Row],[state]],Table1[[#This Row],[Goal Range]])</f>
        <v>successful4999</v>
      </c>
    </row>
    <row r="2668" spans="1:22" ht="43.2" hidden="1">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1">
        <f t="shared" si="250"/>
        <v>42235.764340277776</v>
      </c>
      <c r="T2668" s="11">
        <f t="shared" si="251"/>
        <v>42272.875</v>
      </c>
      <c r="U26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668" t="str">
        <f>_xlfn.CONCAT(Table1[[#This Row],[state]],Table1[[#This Row],[Goal Range]])</f>
        <v>successful14999</v>
      </c>
    </row>
    <row r="2669" spans="1:22" ht="57.6" hidden="1">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1">
        <f t="shared" si="250"/>
        <v>42380.926111111112</v>
      </c>
      <c r="T2669" s="11">
        <f t="shared" si="251"/>
        <v>42410.926111111112</v>
      </c>
      <c r="U26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69" t="str">
        <f>_xlfn.CONCAT(Table1[[#This Row],[state]],Table1[[#This Row],[Goal Range]])</f>
        <v>successful4999</v>
      </c>
    </row>
    <row r="2670" spans="1:22" ht="28.8" hidden="1">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1">
        <f t="shared" si="250"/>
        <v>42275.588715277772</v>
      </c>
      <c r="T2670" s="11">
        <f t="shared" si="251"/>
        <v>42317.60555555555</v>
      </c>
      <c r="U26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70" t="str">
        <f>_xlfn.CONCAT(Table1[[#This Row],[state]],Table1[[#This Row],[Goal Range]])</f>
        <v>successful4999</v>
      </c>
    </row>
    <row r="2671" spans="1:22" ht="43.2" hidden="1">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1">
        <f t="shared" si="250"/>
        <v>42319.035833333335</v>
      </c>
      <c r="T2671" s="11">
        <f t="shared" si="251"/>
        <v>42379.035833333335</v>
      </c>
      <c r="U26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671" t="str">
        <f>_xlfn.CONCAT(Table1[[#This Row],[state]],Table1[[#This Row],[Goal Range]])</f>
        <v>successful1000</v>
      </c>
    </row>
    <row r="2672" spans="1:22" ht="43.2" hidden="1">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1">
        <f t="shared" si="250"/>
        <v>41821.020601851851</v>
      </c>
      <c r="T2672" s="11">
        <f t="shared" si="251"/>
        <v>41849.020601851851</v>
      </c>
      <c r="U26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672" t="str">
        <f>_xlfn.CONCAT(Table1[[#This Row],[state]],Table1[[#This Row],[Goal Range]])</f>
        <v>failed39999</v>
      </c>
    </row>
    <row r="2673" spans="1:22" ht="43.2" hidden="1">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1">
        <f t="shared" si="250"/>
        <v>41962.749027777783</v>
      </c>
      <c r="T2673" s="11">
        <f t="shared" si="251"/>
        <v>41992.818055555559</v>
      </c>
      <c r="U26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673" t="str">
        <f>_xlfn.CONCAT(Table1[[#This Row],[state]],Table1[[#This Row],[Goal Range]])</f>
        <v>failed29999</v>
      </c>
    </row>
    <row r="2674" spans="1:22" ht="43.2" hidden="1">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1">
        <f t="shared" si="250"/>
        <v>42344.884143518517</v>
      </c>
      <c r="T2674" s="11">
        <f t="shared" si="251"/>
        <v>42366.25</v>
      </c>
      <c r="U26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674" t="str">
        <f>_xlfn.CONCAT(Table1[[#This Row],[state]],Table1[[#This Row],[Goal Range]])</f>
        <v>failed14999</v>
      </c>
    </row>
    <row r="2675" spans="1:22" ht="43.2" hidden="1">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1">
        <f t="shared" si="250"/>
        <v>41912.541655092595</v>
      </c>
      <c r="T2675" s="11">
        <f t="shared" si="251"/>
        <v>41941.947916666664</v>
      </c>
      <c r="U26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2675" t="str">
        <f>_xlfn.CONCAT(Table1[[#This Row],[state]],Table1[[#This Row],[Goal Range]])</f>
        <v>failed44999</v>
      </c>
    </row>
    <row r="2676" spans="1:22" ht="57.6" hidden="1">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1">
        <f t="shared" si="250"/>
        <v>42529.632754629631</v>
      </c>
      <c r="T2676" s="11">
        <f t="shared" si="251"/>
        <v>42556.207638888889</v>
      </c>
      <c r="U26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676" t="str">
        <f>_xlfn.CONCAT(Table1[[#This Row],[state]],Table1[[#This Row],[Goal Range]])</f>
        <v>failed39999</v>
      </c>
    </row>
    <row r="2677" spans="1:22" ht="57.6" hidden="1">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1">
        <f t="shared" si="250"/>
        <v>41923.857511574075</v>
      </c>
      <c r="T2677" s="11">
        <f t="shared" si="251"/>
        <v>41953.899178240739</v>
      </c>
      <c r="U26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677" t="str">
        <f>_xlfn.CONCAT(Table1[[#This Row],[state]],Table1[[#This Row],[Goal Range]])</f>
        <v>failed29999</v>
      </c>
    </row>
    <row r="2678" spans="1:22" ht="43.2" hidden="1">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1">
        <f t="shared" si="250"/>
        <v>42482.624699074076</v>
      </c>
      <c r="T2678" s="11">
        <f t="shared" si="251"/>
        <v>42512.624699074076</v>
      </c>
      <c r="U26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78" t="str">
        <f>_xlfn.CONCAT(Table1[[#This Row],[state]],Table1[[#This Row],[Goal Range]])</f>
        <v>failed4999</v>
      </c>
    </row>
    <row r="2679" spans="1:22" ht="43.2" hidden="1">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1">
        <f t="shared" si="250"/>
        <v>41793.029432870368</v>
      </c>
      <c r="T2679" s="11">
        <f t="shared" si="251"/>
        <v>41823.029432870368</v>
      </c>
      <c r="U26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679" t="str">
        <f>_xlfn.CONCAT(Table1[[#This Row],[state]],Table1[[#This Row],[Goal Range]])</f>
        <v>failed19999</v>
      </c>
    </row>
    <row r="2680" spans="1:22" ht="43.2" hidden="1">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1">
        <f t="shared" si="250"/>
        <v>42241.798206018517</v>
      </c>
      <c r="T2680" s="11">
        <f t="shared" si="251"/>
        <v>42271.798206018517</v>
      </c>
      <c r="U26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80" t="str">
        <f>_xlfn.CONCAT(Table1[[#This Row],[state]],Table1[[#This Row],[Goal Range]])</f>
        <v>failed50000</v>
      </c>
    </row>
    <row r="2681" spans="1:22" ht="57.6" hidden="1">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1">
        <f t="shared" si="250"/>
        <v>42033.001087962963</v>
      </c>
      <c r="T2681" s="11">
        <f t="shared" si="251"/>
        <v>42063.001087962963</v>
      </c>
      <c r="U26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2681" t="str">
        <f>_xlfn.CONCAT(Table1[[#This Row],[state]],Table1[[#This Row],[Goal Range]])</f>
        <v>failed44999</v>
      </c>
    </row>
    <row r="2682" spans="1:22" hidden="1">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1">
        <f t="shared" si="250"/>
        <v>42436.211701388893</v>
      </c>
      <c r="T2682" s="11">
        <f t="shared" si="251"/>
        <v>42466.170034722221</v>
      </c>
      <c r="U26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682" t="str">
        <f>_xlfn.CONCAT(Table1[[#This Row],[state]],Table1[[#This Row],[Goal Range]])</f>
        <v>failed34999</v>
      </c>
    </row>
    <row r="2683" spans="1:22" ht="43.2" hidden="1">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1">
        <f t="shared" si="250"/>
        <v>41805.895254629628</v>
      </c>
      <c r="T2683" s="11">
        <f t="shared" si="251"/>
        <v>41830.895254629628</v>
      </c>
      <c r="U26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683" t="str">
        <f>_xlfn.CONCAT(Table1[[#This Row],[state]],Table1[[#This Row],[Goal Range]])</f>
        <v>failed9999</v>
      </c>
    </row>
    <row r="2684" spans="1:22" ht="43.2" hidden="1">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1">
        <f t="shared" si="250"/>
        <v>41932.871990740743</v>
      </c>
      <c r="T2684" s="11">
        <f t="shared" si="251"/>
        <v>41965.249305555553</v>
      </c>
      <c r="U26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684" t="str">
        <f>_xlfn.CONCAT(Table1[[#This Row],[state]],Table1[[#This Row],[Goal Range]])</f>
        <v>failed9999</v>
      </c>
    </row>
    <row r="2685" spans="1:22" ht="43.2" hidden="1">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1">
        <f t="shared" si="250"/>
        <v>42034.75509259259</v>
      </c>
      <c r="T2685" s="11">
        <f t="shared" si="251"/>
        <v>42064.75509259259</v>
      </c>
      <c r="U26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685" t="str">
        <f>_xlfn.CONCAT(Table1[[#This Row],[state]],Table1[[#This Row],[Goal Range]])</f>
        <v>failed19999</v>
      </c>
    </row>
    <row r="2686" spans="1:22" ht="43.2" hidden="1">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1">
        <f t="shared" si="250"/>
        <v>41820.914641203701</v>
      </c>
      <c r="T2686" s="11">
        <f t="shared" si="251"/>
        <v>41860.914641203701</v>
      </c>
      <c r="U26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86" t="str">
        <f>_xlfn.CONCAT(Table1[[#This Row],[state]],Table1[[#This Row],[Goal Range]])</f>
        <v>failed50000</v>
      </c>
    </row>
    <row r="2687" spans="1:22" ht="43.2" hidden="1">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1">
        <f t="shared" si="250"/>
        <v>42061.69594907407</v>
      </c>
      <c r="T2687" s="11">
        <f t="shared" si="251"/>
        <v>42121.654282407413</v>
      </c>
      <c r="U26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687" t="str">
        <f>_xlfn.CONCAT(Table1[[#This Row],[state]],Table1[[#This Row],[Goal Range]])</f>
        <v>failed0</v>
      </c>
    </row>
    <row r="2688" spans="1:22" ht="43.2" hidden="1">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e">
        <f t="shared" si="247"/>
        <v>#DIV/0!</v>
      </c>
      <c r="Q2688" t="str">
        <f t="shared" si="248"/>
        <v>food</v>
      </c>
      <c r="R2688" t="str">
        <f t="shared" si="249"/>
        <v>food trucks</v>
      </c>
      <c r="S2688" s="11">
        <f t="shared" si="250"/>
        <v>41892.974803240737</v>
      </c>
      <c r="T2688" s="11">
        <f t="shared" si="251"/>
        <v>41912.974803240737</v>
      </c>
      <c r="U26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688" t="str">
        <f>_xlfn.CONCAT(Table1[[#This Row],[state]],Table1[[#This Row],[Goal Range]])</f>
        <v>failed34999</v>
      </c>
    </row>
    <row r="2689" spans="1:22" ht="43.2" hidden="1">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e">
        <f t="shared" si="247"/>
        <v>#DIV/0!</v>
      </c>
      <c r="Q2689" t="str">
        <f t="shared" si="248"/>
        <v>food</v>
      </c>
      <c r="R2689" t="str">
        <f t="shared" si="249"/>
        <v>food trucks</v>
      </c>
      <c r="S2689" s="11">
        <f t="shared" si="250"/>
        <v>42154.64025462963</v>
      </c>
      <c r="T2689" s="11">
        <f t="shared" si="251"/>
        <v>42184.64025462963</v>
      </c>
      <c r="U26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689" t="str">
        <f>_xlfn.CONCAT(Table1[[#This Row],[state]],Table1[[#This Row],[Goal Range]])</f>
        <v>failed19999</v>
      </c>
    </row>
    <row r="2690" spans="1:22" ht="28.8" hidden="1">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252">E2690/D2690</f>
        <v>1.48E-3</v>
      </c>
      <c r="P2690" s="6">
        <f t="shared" si="247"/>
        <v>5.2857142857142856</v>
      </c>
      <c r="Q2690" t="str">
        <f t="shared" si="248"/>
        <v>food</v>
      </c>
      <c r="R2690" t="str">
        <f t="shared" si="249"/>
        <v>food trucks</v>
      </c>
      <c r="S2690" s="11">
        <f t="shared" si="250"/>
        <v>42028.118865740747</v>
      </c>
      <c r="T2690" s="11">
        <f t="shared" si="251"/>
        <v>42059.125</v>
      </c>
      <c r="U26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690" t="str">
        <f>_xlfn.CONCAT(Table1[[#This Row],[state]],Table1[[#This Row],[Goal Range]])</f>
        <v>failed0</v>
      </c>
    </row>
    <row r="2691" spans="1:22" ht="43.2" hidden="1">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252"/>
        <v>2.8571428571428571E-5</v>
      </c>
      <c r="P2691" s="6">
        <f t="shared" ref="P2691:P2754" si="253">E2691/L2691</f>
        <v>1</v>
      </c>
      <c r="Q2691" t="str">
        <f t="shared" ref="Q2691:Q2754" si="254">LEFT(N2691,FIND("/",N2691)-1)</f>
        <v>food</v>
      </c>
      <c r="R2691" t="str">
        <f t="shared" ref="R2691:R2754" si="255">RIGHT(N2691,LEN(N2691)-FIND("/",N2691))</f>
        <v>food trucks</v>
      </c>
      <c r="S2691" s="11">
        <f t="shared" ref="S2691:S2754" si="256">(((J2691/60)/60)/24)+DATE(1970,1,1)</f>
        <v>42551.961689814809</v>
      </c>
      <c r="T2691" s="11">
        <f t="shared" ref="T2691:T2754" si="257">(((I2691/60)/60)/24)+DATE(1970,1,1)</f>
        <v>42581.961689814809</v>
      </c>
      <c r="U26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691" t="str">
        <f>_xlfn.CONCAT(Table1[[#This Row],[state]],Table1[[#This Row],[Goal Range]])</f>
        <v>failed39999</v>
      </c>
    </row>
    <row r="2692" spans="1:22" ht="57.6" hidden="1">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1">
        <f t="shared" si="256"/>
        <v>42113.105046296296</v>
      </c>
      <c r="T2692" s="11">
        <f t="shared" si="257"/>
        <v>42158.105046296296</v>
      </c>
      <c r="U26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92" t="str">
        <f>_xlfn.CONCAT(Table1[[#This Row],[state]],Table1[[#This Row],[Goal Range]])</f>
        <v>failed50000</v>
      </c>
    </row>
    <row r="2693" spans="1:22" ht="28.8" hidden="1">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1">
        <f t="shared" si="256"/>
        <v>42089.724039351851</v>
      </c>
      <c r="T2693" s="11">
        <f t="shared" si="257"/>
        <v>42134.724039351851</v>
      </c>
      <c r="U26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93" t="str">
        <f>_xlfn.CONCAT(Table1[[#This Row],[state]],Table1[[#This Row],[Goal Range]])</f>
        <v>failed50000</v>
      </c>
    </row>
    <row r="2694" spans="1:22" ht="43.2" hidden="1">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1">
        <f t="shared" si="256"/>
        <v>42058.334027777775</v>
      </c>
      <c r="T2694" s="11">
        <f t="shared" si="257"/>
        <v>42088.292361111111</v>
      </c>
      <c r="U26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694" t="str">
        <f>_xlfn.CONCAT(Table1[[#This Row],[state]],Table1[[#This Row],[Goal Range]])</f>
        <v>failed4999</v>
      </c>
    </row>
    <row r="2695" spans="1:22" ht="43.2" hidden="1">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1">
        <f t="shared" si="256"/>
        <v>41834.138495370367</v>
      </c>
      <c r="T2695" s="11">
        <f t="shared" si="257"/>
        <v>41864.138495370367</v>
      </c>
      <c r="U26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695" t="str">
        <f>_xlfn.CONCAT(Table1[[#This Row],[state]],Table1[[#This Row],[Goal Range]])</f>
        <v>failed9999</v>
      </c>
    </row>
    <row r="2696" spans="1:22" ht="57.6" hidden="1">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1">
        <f t="shared" si="256"/>
        <v>41878.140497685185</v>
      </c>
      <c r="T2696" s="11">
        <f t="shared" si="257"/>
        <v>41908.140497685185</v>
      </c>
      <c r="U26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696" t="str">
        <f>_xlfn.CONCAT(Table1[[#This Row],[state]],Table1[[#This Row],[Goal Range]])</f>
        <v>failed34999</v>
      </c>
    </row>
    <row r="2697" spans="1:22" ht="43.2" hidden="1">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1">
        <f t="shared" si="256"/>
        <v>42048.181921296295</v>
      </c>
      <c r="T2697" s="11">
        <f t="shared" si="257"/>
        <v>42108.14025462963</v>
      </c>
      <c r="U26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697" t="str">
        <f>_xlfn.CONCAT(Table1[[#This Row],[state]],Table1[[#This Row],[Goal Range]])</f>
        <v>failed19999</v>
      </c>
    </row>
    <row r="2698" spans="1:22" ht="57.6" hidden="1">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1">
        <f t="shared" si="256"/>
        <v>41964.844444444447</v>
      </c>
      <c r="T2698" s="11">
        <f t="shared" si="257"/>
        <v>41998.844444444447</v>
      </c>
      <c r="U26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698" t="str">
        <f>_xlfn.CONCAT(Table1[[#This Row],[state]],Table1[[#This Row],[Goal Range]])</f>
        <v>failed50000</v>
      </c>
    </row>
    <row r="2699" spans="1:22" ht="43.2" hidden="1">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1">
        <f t="shared" si="256"/>
        <v>42187.940081018518</v>
      </c>
      <c r="T2699" s="11">
        <f t="shared" si="257"/>
        <v>42218.916666666672</v>
      </c>
      <c r="U26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699" t="str">
        <f>_xlfn.CONCAT(Table1[[#This Row],[state]],Table1[[#This Row],[Goal Range]])</f>
        <v>failed24999</v>
      </c>
    </row>
    <row r="2700" spans="1:22" ht="43.2" hidden="1">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1">
        <f t="shared" si="256"/>
        <v>41787.898240740738</v>
      </c>
      <c r="T2700" s="11">
        <f t="shared" si="257"/>
        <v>41817.898240740738</v>
      </c>
      <c r="U27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00" t="str">
        <f>_xlfn.CONCAT(Table1[[#This Row],[state]],Table1[[#This Row],[Goal Range]])</f>
        <v>failed9999</v>
      </c>
    </row>
    <row r="2701" spans="1:22" ht="43.2" hidden="1">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e">
        <f t="shared" si="253"/>
        <v>#DIV/0!</v>
      </c>
      <c r="Q2701" t="str">
        <f t="shared" si="254"/>
        <v>food</v>
      </c>
      <c r="R2701" t="str">
        <f t="shared" si="255"/>
        <v>food trucks</v>
      </c>
      <c r="S2701" s="11">
        <f t="shared" si="256"/>
        <v>41829.896562499998</v>
      </c>
      <c r="T2701" s="11">
        <f t="shared" si="257"/>
        <v>41859.896562499998</v>
      </c>
      <c r="U27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701" t="str">
        <f>_xlfn.CONCAT(Table1[[#This Row],[state]],Table1[[#This Row],[Goal Range]])</f>
        <v>failed1000</v>
      </c>
    </row>
    <row r="2702" spans="1:22" ht="43.2" hidden="1">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1">
        <f t="shared" si="256"/>
        <v>41870.87467592593</v>
      </c>
      <c r="T2702" s="11">
        <f t="shared" si="257"/>
        <v>41900.87467592593</v>
      </c>
      <c r="U27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02" t="str">
        <f>_xlfn.CONCAT(Table1[[#This Row],[state]],Table1[[#This Row],[Goal Range]])</f>
        <v>failed9999</v>
      </c>
    </row>
    <row r="2703" spans="1:22" ht="43.2" hidden="1">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1">
        <f t="shared" si="256"/>
        <v>42801.774699074071</v>
      </c>
      <c r="T2703" s="11">
        <f t="shared" si="257"/>
        <v>42832.733032407406</v>
      </c>
      <c r="U27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03" t="str">
        <f>_xlfn.CONCAT(Table1[[#This Row],[state]],Table1[[#This Row],[Goal Range]])</f>
        <v>live4999</v>
      </c>
    </row>
    <row r="2704" spans="1:22" ht="43.2" hidden="1">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1">
        <f t="shared" si="256"/>
        <v>42800.801817129628</v>
      </c>
      <c r="T2704" s="11">
        <f t="shared" si="257"/>
        <v>42830.760150462964</v>
      </c>
      <c r="U27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704" t="str">
        <f>_xlfn.CONCAT(Table1[[#This Row],[state]],Table1[[#This Row],[Goal Range]])</f>
        <v>live14999</v>
      </c>
    </row>
    <row r="2705" spans="1:22" ht="28.8" hidden="1">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1">
        <f t="shared" si="256"/>
        <v>42756.690162037034</v>
      </c>
      <c r="T2705" s="11">
        <f t="shared" si="257"/>
        <v>42816.648495370369</v>
      </c>
      <c r="U27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2705" t="str">
        <f>_xlfn.CONCAT(Table1[[#This Row],[state]],Table1[[#This Row],[Goal Range]])</f>
        <v>live44999</v>
      </c>
    </row>
    <row r="2706" spans="1:22" ht="43.2" hidden="1">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1">
        <f t="shared" si="256"/>
        <v>42787.862430555557</v>
      </c>
      <c r="T2706" s="11">
        <f t="shared" si="257"/>
        <v>42830.820763888885</v>
      </c>
      <c r="U27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706" t="str">
        <f>_xlfn.CONCAT(Table1[[#This Row],[state]],Table1[[#This Row],[Goal Range]])</f>
        <v>live19999</v>
      </c>
    </row>
    <row r="2707" spans="1:22" ht="28.8" hidden="1">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1">
        <f t="shared" si="256"/>
        <v>42773.916180555556</v>
      </c>
      <c r="T2707" s="11">
        <f t="shared" si="257"/>
        <v>42818.874513888892</v>
      </c>
      <c r="U27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707" t="str">
        <f>_xlfn.CONCAT(Table1[[#This Row],[state]],Table1[[#This Row],[Goal Range]])</f>
        <v>live19999</v>
      </c>
    </row>
    <row r="2708" spans="1:22" ht="43.2" hidden="1">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1">
        <f t="shared" si="256"/>
        <v>41899.294942129629</v>
      </c>
      <c r="T2708" s="11">
        <f t="shared" si="257"/>
        <v>41928.290972222225</v>
      </c>
      <c r="U27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708" t="str">
        <f>_xlfn.CONCAT(Table1[[#This Row],[state]],Table1[[#This Row],[Goal Range]])</f>
        <v>successful39999</v>
      </c>
    </row>
    <row r="2709" spans="1:22" ht="43.2" hidden="1">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1">
        <f t="shared" si="256"/>
        <v>41391.782905092594</v>
      </c>
      <c r="T2709" s="11">
        <f t="shared" si="257"/>
        <v>41421.290972222225</v>
      </c>
      <c r="U27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09" t="str">
        <f>_xlfn.CONCAT(Table1[[#This Row],[state]],Table1[[#This Row],[Goal Range]])</f>
        <v>successful9999</v>
      </c>
    </row>
    <row r="2710" spans="1:22" ht="43.2" hidden="1">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1">
        <f t="shared" si="256"/>
        <v>42512.698217592595</v>
      </c>
      <c r="T2710" s="11">
        <f t="shared" si="257"/>
        <v>42572.698217592595</v>
      </c>
      <c r="U27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710" t="str">
        <f>_xlfn.CONCAT(Table1[[#This Row],[state]],Table1[[#This Row],[Goal Range]])</f>
        <v>successful24999</v>
      </c>
    </row>
    <row r="2711" spans="1:22" ht="43.2" hidden="1">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1">
        <f t="shared" si="256"/>
        <v>42612.149780092594</v>
      </c>
      <c r="T2711" s="11">
        <f t="shared" si="257"/>
        <v>42647.165972222225</v>
      </c>
      <c r="U27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711" t="str">
        <f>_xlfn.CONCAT(Table1[[#This Row],[state]],Table1[[#This Row],[Goal Range]])</f>
        <v>successful0</v>
      </c>
    </row>
    <row r="2712" spans="1:22" ht="28.8" hidden="1">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1">
        <f t="shared" si="256"/>
        <v>41828.229490740741</v>
      </c>
      <c r="T2712" s="11">
        <f t="shared" si="257"/>
        <v>41860.083333333336</v>
      </c>
      <c r="U27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712" t="str">
        <f>_xlfn.CONCAT(Table1[[#This Row],[state]],Table1[[#This Row],[Goal Range]])</f>
        <v>successful50000</v>
      </c>
    </row>
    <row r="2713" spans="1:22" ht="43.2" hidden="1">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1">
        <f t="shared" si="256"/>
        <v>41780.745254629634</v>
      </c>
      <c r="T2713" s="11">
        <f t="shared" si="257"/>
        <v>41810.917361111111</v>
      </c>
      <c r="U27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13" t="str">
        <f>_xlfn.CONCAT(Table1[[#This Row],[state]],Table1[[#This Row],[Goal Range]])</f>
        <v>successful4999</v>
      </c>
    </row>
    <row r="2714" spans="1:22" ht="43.2" hidden="1">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1">
        <f t="shared" si="256"/>
        <v>41432.062037037038</v>
      </c>
      <c r="T2714" s="11">
        <f t="shared" si="257"/>
        <v>41468.75</v>
      </c>
      <c r="U27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14" t="str">
        <f>_xlfn.CONCAT(Table1[[#This Row],[state]],Table1[[#This Row],[Goal Range]])</f>
        <v>successful9999</v>
      </c>
    </row>
    <row r="2715" spans="1:22" ht="43.2" hidden="1">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1">
        <f t="shared" si="256"/>
        <v>42322.653749999998</v>
      </c>
      <c r="T2715" s="11">
        <f t="shared" si="257"/>
        <v>42362.653749999998</v>
      </c>
      <c r="U27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715" t="str">
        <f>_xlfn.CONCAT(Table1[[#This Row],[state]],Table1[[#This Row],[Goal Range]])</f>
        <v>successful50000</v>
      </c>
    </row>
    <row r="2716" spans="1:22" ht="28.8" hidden="1">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1">
        <f t="shared" si="256"/>
        <v>42629.655046296291</v>
      </c>
      <c r="T2716" s="11">
        <f t="shared" si="257"/>
        <v>42657.958333333328</v>
      </c>
      <c r="U27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716" t="str">
        <f>_xlfn.CONCAT(Table1[[#This Row],[state]],Table1[[#This Row],[Goal Range]])</f>
        <v>successful29999</v>
      </c>
    </row>
    <row r="2717" spans="1:22" ht="43.2" hidden="1">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1">
        <f t="shared" si="256"/>
        <v>42387.398472222223</v>
      </c>
      <c r="T2717" s="11">
        <f t="shared" si="257"/>
        <v>42421.398472222223</v>
      </c>
      <c r="U27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717" t="str">
        <f>_xlfn.CONCAT(Table1[[#This Row],[state]],Table1[[#This Row],[Goal Range]])</f>
        <v>successful14999</v>
      </c>
    </row>
    <row r="2718" spans="1:22" ht="72" hidden="1">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1">
        <f t="shared" si="256"/>
        <v>42255.333252314813</v>
      </c>
      <c r="T2718" s="11">
        <f t="shared" si="257"/>
        <v>42285.333252314813</v>
      </c>
      <c r="U27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718" t="str">
        <f>_xlfn.CONCAT(Table1[[#This Row],[state]],Table1[[#This Row],[Goal Range]])</f>
        <v>successful14999</v>
      </c>
    </row>
    <row r="2719" spans="1:22" ht="43.2" hidden="1">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1">
        <f t="shared" si="256"/>
        <v>41934.914918981485</v>
      </c>
      <c r="T2719" s="11">
        <f t="shared" si="257"/>
        <v>41979.956585648149</v>
      </c>
      <c r="U27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719" t="str">
        <f>_xlfn.CONCAT(Table1[[#This Row],[state]],Table1[[#This Row],[Goal Range]])</f>
        <v>successful29999</v>
      </c>
    </row>
    <row r="2720" spans="1:22" ht="43.2" hidden="1">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1">
        <f t="shared" si="256"/>
        <v>42465.596585648149</v>
      </c>
      <c r="T2720" s="11">
        <f t="shared" si="257"/>
        <v>42493.958333333328</v>
      </c>
      <c r="U27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720" t="str">
        <f>_xlfn.CONCAT(Table1[[#This Row],[state]],Table1[[#This Row],[Goal Range]])</f>
        <v>successful19999</v>
      </c>
    </row>
    <row r="2721" spans="1:22" ht="43.2" hidden="1">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1">
        <f t="shared" si="256"/>
        <v>42418.031180555554</v>
      </c>
      <c r="T2721" s="11">
        <f t="shared" si="257"/>
        <v>42477.989513888882</v>
      </c>
      <c r="U27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21" t="str">
        <f>_xlfn.CONCAT(Table1[[#This Row],[state]],Table1[[#This Row],[Goal Range]])</f>
        <v>successful9999</v>
      </c>
    </row>
    <row r="2722" spans="1:22" ht="43.2" hidden="1">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1">
        <f t="shared" si="256"/>
        <v>42655.465891203698</v>
      </c>
      <c r="T2722" s="11">
        <f t="shared" si="257"/>
        <v>42685.507557870369</v>
      </c>
      <c r="U27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722" t="str">
        <f>_xlfn.CONCAT(Table1[[#This Row],[state]],Table1[[#This Row],[Goal Range]])</f>
        <v>successful29999</v>
      </c>
    </row>
    <row r="2723" spans="1:22" ht="43.2" hidden="1">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1">
        <f t="shared" si="256"/>
        <v>41493.543958333335</v>
      </c>
      <c r="T2723" s="11">
        <f t="shared" si="257"/>
        <v>41523.791666666664</v>
      </c>
      <c r="U27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723" t="str">
        <f>_xlfn.CONCAT(Table1[[#This Row],[state]],Table1[[#This Row],[Goal Range]])</f>
        <v>successful1000</v>
      </c>
    </row>
    <row r="2724" spans="1:22" ht="43.2" hidden="1">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1">
        <f t="shared" si="256"/>
        <v>42704.857094907406</v>
      </c>
      <c r="T2724" s="11">
        <f t="shared" si="257"/>
        <v>42764.857094907406</v>
      </c>
      <c r="U27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24" t="str">
        <f>_xlfn.CONCAT(Table1[[#This Row],[state]],Table1[[#This Row],[Goal Range]])</f>
        <v>successful9999</v>
      </c>
    </row>
    <row r="2725" spans="1:22" ht="43.2" hidden="1">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1">
        <f t="shared" si="256"/>
        <v>41944.83898148148</v>
      </c>
      <c r="T2725" s="11">
        <f t="shared" si="257"/>
        <v>42004.880648148144</v>
      </c>
      <c r="U27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725" t="str">
        <f>_xlfn.CONCAT(Table1[[#This Row],[state]],Table1[[#This Row],[Goal Range]])</f>
        <v>successful14999</v>
      </c>
    </row>
    <row r="2726" spans="1:22" ht="43.2" hidden="1">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1">
        <f t="shared" si="256"/>
        <v>42199.32707175926</v>
      </c>
      <c r="T2726" s="11">
        <f t="shared" si="257"/>
        <v>42231.32707175926</v>
      </c>
      <c r="U27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26" t="str">
        <f>_xlfn.CONCAT(Table1[[#This Row],[state]],Table1[[#This Row],[Goal Range]])</f>
        <v>successful4999</v>
      </c>
    </row>
    <row r="2727" spans="1:22" ht="43.2" hidden="1">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1">
        <f t="shared" si="256"/>
        <v>42745.744618055556</v>
      </c>
      <c r="T2727" s="11">
        <f t="shared" si="257"/>
        <v>42795.744618055556</v>
      </c>
      <c r="U27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2727" t="str">
        <f>_xlfn.CONCAT(Table1[[#This Row],[state]],Table1[[#This Row],[Goal Range]])</f>
        <v>successful44999</v>
      </c>
    </row>
    <row r="2728" spans="1:22" hidden="1">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1">
        <f t="shared" si="256"/>
        <v>42452.579988425925</v>
      </c>
      <c r="T2728" s="11">
        <f t="shared" si="257"/>
        <v>42482.579988425925</v>
      </c>
      <c r="U27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728" t="str">
        <f>_xlfn.CONCAT(Table1[[#This Row],[state]],Table1[[#This Row],[Goal Range]])</f>
        <v>successful50000</v>
      </c>
    </row>
    <row r="2729" spans="1:22" ht="43.2" hidden="1">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1">
        <f t="shared" si="256"/>
        <v>42198.676655092597</v>
      </c>
      <c r="T2729" s="11">
        <f t="shared" si="257"/>
        <v>42223.676655092597</v>
      </c>
      <c r="U27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729" t="str">
        <f>_xlfn.CONCAT(Table1[[#This Row],[state]],Table1[[#This Row],[Goal Range]])</f>
        <v>successful14999</v>
      </c>
    </row>
    <row r="2730" spans="1:22" ht="28.8" hidden="1">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1">
        <f t="shared" si="256"/>
        <v>42333.59993055556</v>
      </c>
      <c r="T2730" s="11">
        <f t="shared" si="257"/>
        <v>42368.59993055556</v>
      </c>
      <c r="U27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730" t="str">
        <f>_xlfn.CONCAT(Table1[[#This Row],[state]],Table1[[#This Row],[Goal Range]])</f>
        <v>successful19999</v>
      </c>
    </row>
    <row r="2731" spans="1:22" ht="28.8" hidden="1">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1">
        <f t="shared" si="256"/>
        <v>42095.240706018521</v>
      </c>
      <c r="T2731" s="11">
        <f t="shared" si="257"/>
        <v>42125.240706018521</v>
      </c>
      <c r="U27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31" t="str">
        <f>_xlfn.CONCAT(Table1[[#This Row],[state]],Table1[[#This Row],[Goal Range]])</f>
        <v>successful9999</v>
      </c>
    </row>
    <row r="2732" spans="1:22" ht="43.2" hidden="1">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1">
        <f t="shared" si="256"/>
        <v>41351.541377314818</v>
      </c>
      <c r="T2732" s="11">
        <f t="shared" si="257"/>
        <v>41386.541377314818</v>
      </c>
      <c r="U27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732" t="str">
        <f>_xlfn.CONCAT(Table1[[#This Row],[state]],Table1[[#This Row],[Goal Range]])</f>
        <v>successful29999</v>
      </c>
    </row>
    <row r="2733" spans="1:22" ht="57.6" hidden="1">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1">
        <f t="shared" si="256"/>
        <v>41872.525717592594</v>
      </c>
      <c r="T2733" s="11">
        <f t="shared" si="257"/>
        <v>41930.166666666664</v>
      </c>
      <c r="U27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733" t="str">
        <f>_xlfn.CONCAT(Table1[[#This Row],[state]],Table1[[#This Row],[Goal Range]])</f>
        <v>successful34999</v>
      </c>
    </row>
    <row r="2734" spans="1:22" ht="43.2" hidden="1">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1">
        <f t="shared" si="256"/>
        <v>41389.808194444442</v>
      </c>
      <c r="T2734" s="11">
        <f t="shared" si="257"/>
        <v>41422</v>
      </c>
      <c r="U27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734" t="str">
        <f>_xlfn.CONCAT(Table1[[#This Row],[state]],Table1[[#This Row],[Goal Range]])</f>
        <v>successful14999</v>
      </c>
    </row>
    <row r="2735" spans="1:22" ht="43.2" hidden="1">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1">
        <f t="shared" si="256"/>
        <v>42044.272847222222</v>
      </c>
      <c r="T2735" s="11">
        <f t="shared" si="257"/>
        <v>42104.231180555551</v>
      </c>
      <c r="U27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735" t="str">
        <f>_xlfn.CONCAT(Table1[[#This Row],[state]],Table1[[#This Row],[Goal Range]])</f>
        <v>successful0</v>
      </c>
    </row>
    <row r="2736" spans="1:22" ht="43.2" hidden="1">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1">
        <f t="shared" si="256"/>
        <v>42626.668888888889</v>
      </c>
      <c r="T2736" s="11">
        <f t="shared" si="257"/>
        <v>42656.915972222225</v>
      </c>
      <c r="U27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736" t="str">
        <f>_xlfn.CONCAT(Table1[[#This Row],[state]],Table1[[#This Row],[Goal Range]])</f>
        <v>successful1000</v>
      </c>
    </row>
    <row r="2737" spans="1:22" ht="43.2" hidden="1">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1">
        <f t="shared" si="256"/>
        <v>41316.120949074073</v>
      </c>
      <c r="T2737" s="11">
        <f t="shared" si="257"/>
        <v>41346.833333333336</v>
      </c>
      <c r="U27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737" t="str">
        <f>_xlfn.CONCAT(Table1[[#This Row],[state]],Table1[[#This Row],[Goal Range]])</f>
        <v>successful1000</v>
      </c>
    </row>
    <row r="2738" spans="1:22" ht="57.6" hidden="1">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1">
        <f t="shared" si="256"/>
        <v>41722.666354166664</v>
      </c>
      <c r="T2738" s="11">
        <f t="shared" si="257"/>
        <v>41752.666354166664</v>
      </c>
      <c r="U27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38" t="str">
        <f>_xlfn.CONCAT(Table1[[#This Row],[state]],Table1[[#This Row],[Goal Range]])</f>
        <v>successful9999</v>
      </c>
    </row>
    <row r="2739" spans="1:22" ht="43.2" hidden="1">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1">
        <f t="shared" si="256"/>
        <v>41611.917673611111</v>
      </c>
      <c r="T2739" s="11">
        <f t="shared" si="257"/>
        <v>41654.791666666664</v>
      </c>
      <c r="U27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739" t="str">
        <f>_xlfn.CONCAT(Table1[[#This Row],[state]],Table1[[#This Row],[Goal Range]])</f>
        <v>successful34999</v>
      </c>
    </row>
    <row r="2740" spans="1:22" ht="43.2" hidden="1">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1">
        <f t="shared" si="256"/>
        <v>42620.143564814818</v>
      </c>
      <c r="T2740" s="11">
        <f t="shared" si="257"/>
        <v>42680.143564814818</v>
      </c>
      <c r="U27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40" t="str">
        <f>_xlfn.CONCAT(Table1[[#This Row],[state]],Table1[[#This Row],[Goal Range]])</f>
        <v>successful9999</v>
      </c>
    </row>
    <row r="2741" spans="1:22" ht="43.2" hidden="1">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1">
        <f t="shared" si="256"/>
        <v>41719.887928240743</v>
      </c>
      <c r="T2741" s="11">
        <f t="shared" si="257"/>
        <v>41764.887928240743</v>
      </c>
      <c r="U27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41" t="str">
        <f>_xlfn.CONCAT(Table1[[#This Row],[state]],Table1[[#This Row],[Goal Range]])</f>
        <v>successful4999</v>
      </c>
    </row>
    <row r="2742" spans="1:22" ht="43.2" hidden="1">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1">
        <f t="shared" si="256"/>
        <v>42045.031851851847</v>
      </c>
      <c r="T2742" s="11">
        <f t="shared" si="257"/>
        <v>42074.99018518519</v>
      </c>
      <c r="U27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742" t="str">
        <f>_xlfn.CONCAT(Table1[[#This Row],[state]],Table1[[#This Row],[Goal Range]])</f>
        <v>successful1000</v>
      </c>
    </row>
    <row r="2743" spans="1:22" ht="28.8" hidden="1">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1">
        <f t="shared" si="256"/>
        <v>41911.657430555555</v>
      </c>
      <c r="T2743" s="11">
        <f t="shared" si="257"/>
        <v>41932.088194444441</v>
      </c>
      <c r="U27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43" t="str">
        <f>_xlfn.CONCAT(Table1[[#This Row],[state]],Table1[[#This Row],[Goal Range]])</f>
        <v>failed9999</v>
      </c>
    </row>
    <row r="2744" spans="1:22" ht="43.2" hidden="1">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1">
        <f t="shared" si="256"/>
        <v>41030.719756944447</v>
      </c>
      <c r="T2744" s="11">
        <f t="shared" si="257"/>
        <v>41044.719756944447</v>
      </c>
      <c r="U27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44" t="str">
        <f>_xlfn.CONCAT(Table1[[#This Row],[state]],Table1[[#This Row],[Goal Range]])</f>
        <v>failed4999</v>
      </c>
    </row>
    <row r="2745" spans="1:22" ht="57.6" hidden="1">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e">
        <f t="shared" si="253"/>
        <v>#DIV/0!</v>
      </c>
      <c r="Q2745" t="str">
        <f t="shared" si="254"/>
        <v>publishing</v>
      </c>
      <c r="R2745" t="str">
        <f t="shared" si="255"/>
        <v>children's books</v>
      </c>
      <c r="S2745" s="11">
        <f t="shared" si="256"/>
        <v>42632.328784722224</v>
      </c>
      <c r="T2745" s="11">
        <f t="shared" si="257"/>
        <v>42662.328784722224</v>
      </c>
      <c r="U27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45" t="str">
        <f>_xlfn.CONCAT(Table1[[#This Row],[state]],Table1[[#This Row],[Goal Range]])</f>
        <v>failed9999</v>
      </c>
    </row>
    <row r="2746" spans="1:22" ht="43.2" hidden="1">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1">
        <f t="shared" si="256"/>
        <v>40938.062476851854</v>
      </c>
      <c r="T2746" s="11">
        <f t="shared" si="257"/>
        <v>40968.062476851854</v>
      </c>
      <c r="U27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746" t="str">
        <f>_xlfn.CONCAT(Table1[[#This Row],[state]],Table1[[#This Row],[Goal Range]])</f>
        <v>failed19999</v>
      </c>
    </row>
    <row r="2747" spans="1:22" ht="43.2" hidden="1">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1">
        <f t="shared" si="256"/>
        <v>41044.988055555557</v>
      </c>
      <c r="T2747" s="11">
        <f t="shared" si="257"/>
        <v>41104.988055555557</v>
      </c>
      <c r="U27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47" t="str">
        <f>_xlfn.CONCAT(Table1[[#This Row],[state]],Table1[[#This Row],[Goal Range]])</f>
        <v>failed9999</v>
      </c>
    </row>
    <row r="2748" spans="1:22" ht="43.2" hidden="1">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1">
        <f t="shared" si="256"/>
        <v>41850.781377314815</v>
      </c>
      <c r="T2748" s="11">
        <f t="shared" si="257"/>
        <v>41880.781377314815</v>
      </c>
      <c r="U27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48" t="str">
        <f>_xlfn.CONCAT(Table1[[#This Row],[state]],Table1[[#This Row],[Goal Range]])</f>
        <v>failed4999</v>
      </c>
    </row>
    <row r="2749" spans="1:22" ht="43.2" hidden="1">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1">
        <f t="shared" si="256"/>
        <v>41044.64811342593</v>
      </c>
      <c r="T2749" s="11">
        <f t="shared" si="257"/>
        <v>41076.131944444445</v>
      </c>
      <c r="U27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749" t="str">
        <f>_xlfn.CONCAT(Table1[[#This Row],[state]],Table1[[#This Row],[Goal Range]])</f>
        <v>failed1000</v>
      </c>
    </row>
    <row r="2750" spans="1:22" ht="43.2" hidden="1">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1">
        <f t="shared" si="256"/>
        <v>42585.7106712963</v>
      </c>
      <c r="T2750" s="11">
        <f t="shared" si="257"/>
        <v>42615.7106712963</v>
      </c>
      <c r="U27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50" t="str">
        <f>_xlfn.CONCAT(Table1[[#This Row],[state]],Table1[[#This Row],[Goal Range]])</f>
        <v>failed9999</v>
      </c>
    </row>
    <row r="2751" spans="1:22" ht="28.8" hidden="1">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1">
        <f t="shared" si="256"/>
        <v>42068.799039351856</v>
      </c>
      <c r="T2751" s="11">
        <f t="shared" si="257"/>
        <v>42098.757372685184</v>
      </c>
      <c r="U27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751" t="str">
        <f>_xlfn.CONCAT(Table1[[#This Row],[state]],Table1[[#This Row],[Goal Range]])</f>
        <v>failed14999</v>
      </c>
    </row>
    <row r="2752" spans="1:22" ht="43.2" hidden="1">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e">
        <f t="shared" si="253"/>
        <v>#DIV/0!</v>
      </c>
      <c r="Q2752" t="str">
        <f t="shared" si="254"/>
        <v>publishing</v>
      </c>
      <c r="R2752" t="str">
        <f t="shared" si="255"/>
        <v>children's books</v>
      </c>
      <c r="S2752" s="11">
        <f t="shared" si="256"/>
        <v>41078.899826388886</v>
      </c>
      <c r="T2752" s="11">
        <f t="shared" si="257"/>
        <v>41090.833333333336</v>
      </c>
      <c r="U27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52" t="str">
        <f>_xlfn.CONCAT(Table1[[#This Row],[state]],Table1[[#This Row],[Goal Range]])</f>
        <v>failed4999</v>
      </c>
    </row>
    <row r="2753" spans="1:22" ht="43.2" hidden="1">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e">
        <f t="shared" si="253"/>
        <v>#DIV/0!</v>
      </c>
      <c r="Q2753" t="str">
        <f t="shared" si="254"/>
        <v>publishing</v>
      </c>
      <c r="R2753" t="str">
        <f t="shared" si="255"/>
        <v>children's books</v>
      </c>
      <c r="S2753" s="11">
        <f t="shared" si="256"/>
        <v>41747.887060185189</v>
      </c>
      <c r="T2753" s="11">
        <f t="shared" si="257"/>
        <v>41807.887060185189</v>
      </c>
      <c r="U27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53" t="str">
        <f>_xlfn.CONCAT(Table1[[#This Row],[state]],Table1[[#This Row],[Goal Range]])</f>
        <v>failed4999</v>
      </c>
    </row>
    <row r="2754" spans="1:22" ht="43.2" hidden="1">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258">E2754/D2754</f>
        <v>0.11458333333333333</v>
      </c>
      <c r="P2754" s="6">
        <f t="shared" si="253"/>
        <v>39.285714285714285</v>
      </c>
      <c r="Q2754" t="str">
        <f t="shared" si="254"/>
        <v>publishing</v>
      </c>
      <c r="R2754" t="str">
        <f t="shared" si="255"/>
        <v>children's books</v>
      </c>
      <c r="S2754" s="11">
        <f t="shared" si="256"/>
        <v>40855.765092592592</v>
      </c>
      <c r="T2754" s="11">
        <f t="shared" si="257"/>
        <v>40895.765092592592</v>
      </c>
      <c r="U27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54" t="str">
        <f>_xlfn.CONCAT(Table1[[#This Row],[state]],Table1[[#This Row],[Goal Range]])</f>
        <v>failed4999</v>
      </c>
    </row>
    <row r="2755" spans="1:22" ht="43.2" hidden="1">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258"/>
        <v>0.19</v>
      </c>
      <c r="P2755" s="6">
        <f t="shared" ref="P2755:P2818" si="259">E2755/L2755</f>
        <v>47.5</v>
      </c>
      <c r="Q2755" t="str">
        <f t="shared" ref="Q2755:Q2818" si="260">LEFT(N2755,FIND("/",N2755)-1)</f>
        <v>publishing</v>
      </c>
      <c r="R2755" t="str">
        <f t="shared" ref="R2755:R2818" si="261">RIGHT(N2755,LEN(N2755)-FIND("/",N2755))</f>
        <v>children's books</v>
      </c>
      <c r="S2755" s="11">
        <f t="shared" ref="S2755:S2818" si="262">(((J2755/60)/60)/24)+DATE(1970,1,1)</f>
        <v>41117.900729166664</v>
      </c>
      <c r="T2755" s="11">
        <f t="shared" ref="T2755:T2818" si="263">(((I2755/60)/60)/24)+DATE(1970,1,1)</f>
        <v>41147.900729166664</v>
      </c>
      <c r="U27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55" t="str">
        <f>_xlfn.CONCAT(Table1[[#This Row],[state]],Table1[[#This Row],[Goal Range]])</f>
        <v>failed4999</v>
      </c>
    </row>
    <row r="2756" spans="1:22" ht="43.2" hidden="1">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e">
        <f t="shared" si="259"/>
        <v>#DIV/0!</v>
      </c>
      <c r="Q2756" t="str">
        <f t="shared" si="260"/>
        <v>publishing</v>
      </c>
      <c r="R2756" t="str">
        <f t="shared" si="261"/>
        <v>children's books</v>
      </c>
      <c r="S2756" s="11">
        <f t="shared" si="262"/>
        <v>41863.636006944449</v>
      </c>
      <c r="T2756" s="11">
        <f t="shared" si="263"/>
        <v>41893.636006944449</v>
      </c>
      <c r="U27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756" t="str">
        <f>_xlfn.CONCAT(Table1[[#This Row],[state]],Table1[[#This Row],[Goal Range]])</f>
        <v>failed14999</v>
      </c>
    </row>
    <row r="2757" spans="1:22" ht="43.2" hidden="1">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1">
        <f t="shared" si="262"/>
        <v>42072.790821759263</v>
      </c>
      <c r="T2757" s="11">
        <f t="shared" si="263"/>
        <v>42102.790821759263</v>
      </c>
      <c r="U27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757" t="str">
        <f>_xlfn.CONCAT(Table1[[#This Row],[state]],Table1[[#This Row],[Goal Range]])</f>
        <v>failed1000</v>
      </c>
    </row>
    <row r="2758" spans="1:22" ht="43.2" hidden="1">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1">
        <f t="shared" si="262"/>
        <v>41620.90047453704</v>
      </c>
      <c r="T2758" s="11">
        <f t="shared" si="263"/>
        <v>41650.90047453704</v>
      </c>
      <c r="U27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758" t="str">
        <f>_xlfn.CONCAT(Table1[[#This Row],[state]],Table1[[#This Row],[Goal Range]])</f>
        <v>failed14999</v>
      </c>
    </row>
    <row r="2759" spans="1:22" ht="28.8" hidden="1">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1">
        <f t="shared" si="262"/>
        <v>42573.65662037037</v>
      </c>
      <c r="T2759" s="11">
        <f t="shared" si="263"/>
        <v>42588.65662037037</v>
      </c>
      <c r="U27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59" t="str">
        <f>_xlfn.CONCAT(Table1[[#This Row],[state]],Table1[[#This Row],[Goal Range]])</f>
        <v>failed4999</v>
      </c>
    </row>
    <row r="2760" spans="1:22" ht="57.6" hidden="1">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1">
        <f t="shared" si="262"/>
        <v>42639.441932870366</v>
      </c>
      <c r="T2760" s="11">
        <f t="shared" si="263"/>
        <v>42653.441932870366</v>
      </c>
      <c r="U27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60" t="str">
        <f>_xlfn.CONCAT(Table1[[#This Row],[state]],Table1[[#This Row],[Goal Range]])</f>
        <v>failed4999</v>
      </c>
    </row>
    <row r="2761" spans="1:22" ht="43.2" hidden="1">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1">
        <f t="shared" si="262"/>
        <v>42524.36650462963</v>
      </c>
      <c r="T2761" s="11">
        <f t="shared" si="263"/>
        <v>42567.36650462963</v>
      </c>
      <c r="U27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61" t="str">
        <f>_xlfn.CONCAT(Table1[[#This Row],[state]],Table1[[#This Row],[Goal Range]])</f>
        <v>failed4999</v>
      </c>
    </row>
    <row r="2762" spans="1:22" ht="43.2" hidden="1">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e">
        <f t="shared" si="259"/>
        <v>#DIV/0!</v>
      </c>
      <c r="Q2762" t="str">
        <f t="shared" si="260"/>
        <v>publishing</v>
      </c>
      <c r="R2762" t="str">
        <f t="shared" si="261"/>
        <v>children's books</v>
      </c>
      <c r="S2762" s="11">
        <f t="shared" si="262"/>
        <v>41415.461319444446</v>
      </c>
      <c r="T2762" s="11">
        <f t="shared" si="263"/>
        <v>41445.461319444446</v>
      </c>
      <c r="U27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62" t="str">
        <f>_xlfn.CONCAT(Table1[[#This Row],[state]],Table1[[#This Row],[Goal Range]])</f>
        <v>failed9999</v>
      </c>
    </row>
    <row r="2763" spans="1:22" ht="28.8" hidden="1">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1">
        <f t="shared" si="262"/>
        <v>41247.063576388886</v>
      </c>
      <c r="T2763" s="11">
        <f t="shared" si="263"/>
        <v>41277.063576388886</v>
      </c>
      <c r="U27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63" t="str">
        <f>_xlfn.CONCAT(Table1[[#This Row],[state]],Table1[[#This Row],[Goal Range]])</f>
        <v>failed9999</v>
      </c>
    </row>
    <row r="2764" spans="1:22" ht="43.2" hidden="1">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1">
        <f t="shared" si="262"/>
        <v>40927.036979166667</v>
      </c>
      <c r="T2764" s="11">
        <f t="shared" si="263"/>
        <v>40986.995312500003</v>
      </c>
      <c r="U27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64" t="str">
        <f>_xlfn.CONCAT(Table1[[#This Row],[state]],Table1[[#This Row],[Goal Range]])</f>
        <v>failed4999</v>
      </c>
    </row>
    <row r="2765" spans="1:22" ht="28.8" hidden="1">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1">
        <f t="shared" si="262"/>
        <v>41373.579675925925</v>
      </c>
      <c r="T2765" s="11">
        <f t="shared" si="263"/>
        <v>41418.579675925925</v>
      </c>
      <c r="U27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765" t="str">
        <f>_xlfn.CONCAT(Table1[[#This Row],[state]],Table1[[#This Row],[Goal Range]])</f>
        <v>failed39999</v>
      </c>
    </row>
    <row r="2766" spans="1:22" ht="43.2" hidden="1">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1">
        <f t="shared" si="262"/>
        <v>41030.292025462964</v>
      </c>
      <c r="T2766" s="11">
        <f t="shared" si="263"/>
        <v>41059.791666666664</v>
      </c>
      <c r="U27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66" t="str">
        <f>_xlfn.CONCAT(Table1[[#This Row],[state]],Table1[[#This Row],[Goal Range]])</f>
        <v>failed4999</v>
      </c>
    </row>
    <row r="2767" spans="1:22" ht="43.2" hidden="1">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e">
        <f t="shared" si="259"/>
        <v>#DIV/0!</v>
      </c>
      <c r="Q2767" t="str">
        <f t="shared" si="260"/>
        <v>publishing</v>
      </c>
      <c r="R2767" t="str">
        <f t="shared" si="261"/>
        <v>children's books</v>
      </c>
      <c r="S2767" s="11">
        <f t="shared" si="262"/>
        <v>41194.579027777778</v>
      </c>
      <c r="T2767" s="11">
        <f t="shared" si="263"/>
        <v>41210.579027777778</v>
      </c>
      <c r="U27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67" t="str">
        <f>_xlfn.CONCAT(Table1[[#This Row],[state]],Table1[[#This Row],[Goal Range]])</f>
        <v>failed4999</v>
      </c>
    </row>
    <row r="2768" spans="1:22" ht="43.2" hidden="1">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1">
        <f t="shared" si="262"/>
        <v>40736.668032407404</v>
      </c>
      <c r="T2768" s="11">
        <f t="shared" si="263"/>
        <v>40766.668032407404</v>
      </c>
      <c r="U27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68" t="str">
        <f>_xlfn.CONCAT(Table1[[#This Row],[state]],Table1[[#This Row],[Goal Range]])</f>
        <v>failed9999</v>
      </c>
    </row>
    <row r="2769" spans="1:22" ht="43.2" hidden="1">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1">
        <f t="shared" si="262"/>
        <v>42172.958912037036</v>
      </c>
      <c r="T2769" s="11">
        <f t="shared" si="263"/>
        <v>42232.958912037036</v>
      </c>
      <c r="U27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69" t="str">
        <f>_xlfn.CONCAT(Table1[[#This Row],[state]],Table1[[#This Row],[Goal Range]])</f>
        <v>failed4999</v>
      </c>
    </row>
    <row r="2770" spans="1:22" ht="43.2" hidden="1">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1">
        <f t="shared" si="262"/>
        <v>40967.614849537036</v>
      </c>
      <c r="T2770" s="11">
        <f t="shared" si="263"/>
        <v>40997.573182870372</v>
      </c>
      <c r="U27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70" t="str">
        <f>_xlfn.CONCAT(Table1[[#This Row],[state]],Table1[[#This Row],[Goal Range]])</f>
        <v>failed9999</v>
      </c>
    </row>
    <row r="2771" spans="1:22" ht="43.2" hidden="1">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1">
        <f t="shared" si="262"/>
        <v>41745.826273148145</v>
      </c>
      <c r="T2771" s="11">
        <f t="shared" si="263"/>
        <v>41795.826273148145</v>
      </c>
      <c r="U27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771" t="str">
        <f>_xlfn.CONCAT(Table1[[#This Row],[state]],Table1[[#This Row],[Goal Range]])</f>
        <v>failed1000</v>
      </c>
    </row>
    <row r="2772" spans="1:22" ht="43.2" hidden="1">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1">
        <f t="shared" si="262"/>
        <v>41686.705208333333</v>
      </c>
      <c r="T2772" s="11">
        <f t="shared" si="263"/>
        <v>41716.663541666669</v>
      </c>
      <c r="U27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772" t="str">
        <f>_xlfn.CONCAT(Table1[[#This Row],[state]],Table1[[#This Row],[Goal Range]])</f>
        <v>failed24999</v>
      </c>
    </row>
    <row r="2773" spans="1:22" ht="43.2" hidden="1">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e">
        <f t="shared" si="259"/>
        <v>#DIV/0!</v>
      </c>
      <c r="Q2773" t="str">
        <f t="shared" si="260"/>
        <v>publishing</v>
      </c>
      <c r="R2773" t="str">
        <f t="shared" si="261"/>
        <v>children's books</v>
      </c>
      <c r="S2773" s="11">
        <f t="shared" si="262"/>
        <v>41257.531712962962</v>
      </c>
      <c r="T2773" s="11">
        <f t="shared" si="263"/>
        <v>41306.708333333336</v>
      </c>
      <c r="U27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773" t="str">
        <f>_xlfn.CONCAT(Table1[[#This Row],[state]],Table1[[#This Row],[Goal Range]])</f>
        <v>failed19999</v>
      </c>
    </row>
    <row r="2774" spans="1:22" ht="43.2" hidden="1">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e">
        <f t="shared" si="259"/>
        <v>#DIV/0!</v>
      </c>
      <c r="Q2774" t="str">
        <f t="shared" si="260"/>
        <v>publishing</v>
      </c>
      <c r="R2774" t="str">
        <f t="shared" si="261"/>
        <v>children's books</v>
      </c>
      <c r="S2774" s="11">
        <f t="shared" si="262"/>
        <v>41537.869143518517</v>
      </c>
      <c r="T2774" s="11">
        <f t="shared" si="263"/>
        <v>41552.869143518517</v>
      </c>
      <c r="U27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74" t="str">
        <f>_xlfn.CONCAT(Table1[[#This Row],[state]],Table1[[#This Row],[Goal Range]])</f>
        <v>failed9999</v>
      </c>
    </row>
    <row r="2775" spans="1:22" ht="43.2" hidden="1">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1">
        <f t="shared" si="262"/>
        <v>42474.86482638889</v>
      </c>
      <c r="T2775" s="11">
        <f t="shared" si="263"/>
        <v>42484.86482638889</v>
      </c>
      <c r="U27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775" t="str">
        <f>_xlfn.CONCAT(Table1[[#This Row],[state]],Table1[[#This Row],[Goal Range]])</f>
        <v>failed1000</v>
      </c>
    </row>
    <row r="2776" spans="1:22" ht="43.2" hidden="1">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1">
        <f t="shared" si="262"/>
        <v>41311.126481481479</v>
      </c>
      <c r="T2776" s="11">
        <f t="shared" si="263"/>
        <v>41341.126481481479</v>
      </c>
      <c r="U27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76" t="str">
        <f>_xlfn.CONCAT(Table1[[#This Row],[state]],Table1[[#This Row],[Goal Range]])</f>
        <v>failed4999</v>
      </c>
    </row>
    <row r="2777" spans="1:22" ht="43.2" hidden="1">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1">
        <f t="shared" si="262"/>
        <v>40863.013356481482</v>
      </c>
      <c r="T2777" s="11">
        <f t="shared" si="263"/>
        <v>40893.013356481482</v>
      </c>
      <c r="U27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77" t="str">
        <f>_xlfn.CONCAT(Table1[[#This Row],[state]],Table1[[#This Row],[Goal Range]])</f>
        <v>failed9999</v>
      </c>
    </row>
    <row r="2778" spans="1:22" ht="57.6" hidden="1">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1">
        <f t="shared" si="262"/>
        <v>42136.297175925924</v>
      </c>
      <c r="T2778" s="11">
        <f t="shared" si="263"/>
        <v>42167.297175925924</v>
      </c>
      <c r="U27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778" t="str">
        <f>_xlfn.CONCAT(Table1[[#This Row],[state]],Table1[[#This Row],[Goal Range]])</f>
        <v>failed24999</v>
      </c>
    </row>
    <row r="2779" spans="1:22" ht="43.2" hidden="1">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1">
        <f t="shared" si="262"/>
        <v>42172.669027777782</v>
      </c>
      <c r="T2779" s="11">
        <f t="shared" si="263"/>
        <v>42202.669027777782</v>
      </c>
      <c r="U27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79" t="str">
        <f>_xlfn.CONCAT(Table1[[#This Row],[state]],Table1[[#This Row],[Goal Range]])</f>
        <v>failed4999</v>
      </c>
    </row>
    <row r="2780" spans="1:22" ht="57.6" hidden="1">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1">
        <f t="shared" si="262"/>
        <v>41846.978078703702</v>
      </c>
      <c r="T2780" s="11">
        <f t="shared" si="263"/>
        <v>41876.978078703702</v>
      </c>
      <c r="U27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80" t="str">
        <f>_xlfn.CONCAT(Table1[[#This Row],[state]],Table1[[#This Row],[Goal Range]])</f>
        <v>failed9999</v>
      </c>
    </row>
    <row r="2781" spans="1:22" ht="43.2" hidden="1">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1">
        <f t="shared" si="262"/>
        <v>42300.585891203707</v>
      </c>
      <c r="T2781" s="11">
        <f t="shared" si="263"/>
        <v>42330.627557870372</v>
      </c>
      <c r="U27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81" t="str">
        <f>_xlfn.CONCAT(Table1[[#This Row],[state]],Table1[[#This Row],[Goal Range]])</f>
        <v>failed4999</v>
      </c>
    </row>
    <row r="2782" spans="1:22" ht="28.8" hidden="1">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e">
        <f t="shared" si="259"/>
        <v>#DIV/0!</v>
      </c>
      <c r="Q2782" t="str">
        <f t="shared" si="260"/>
        <v>publishing</v>
      </c>
      <c r="R2782" t="str">
        <f t="shared" si="261"/>
        <v>children's books</v>
      </c>
      <c r="S2782" s="11">
        <f t="shared" si="262"/>
        <v>42774.447777777779</v>
      </c>
      <c r="T2782" s="11">
        <f t="shared" si="263"/>
        <v>42804.447777777779</v>
      </c>
      <c r="U27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782" t="str">
        <f>_xlfn.CONCAT(Table1[[#This Row],[state]],Table1[[#This Row],[Goal Range]])</f>
        <v>failed50000</v>
      </c>
    </row>
    <row r="2783" spans="1:22" ht="4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1">
        <f t="shared" si="262"/>
        <v>42018.94159722222</v>
      </c>
      <c r="T2783" s="11">
        <f t="shared" si="263"/>
        <v>42047.291666666672</v>
      </c>
      <c r="U27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83" t="str">
        <f>_xlfn.CONCAT(Table1[[#This Row],[state]],Table1[[#This Row],[Goal Range]])</f>
        <v>successful4999</v>
      </c>
    </row>
    <row r="2784" spans="1:22" ht="28.8">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1">
        <f t="shared" si="262"/>
        <v>42026.924976851849</v>
      </c>
      <c r="T2784" s="11">
        <f t="shared" si="263"/>
        <v>42052.207638888889</v>
      </c>
      <c r="U27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84" t="str">
        <f>_xlfn.CONCAT(Table1[[#This Row],[state]],Table1[[#This Row],[Goal Range]])</f>
        <v>successful4999</v>
      </c>
    </row>
    <row r="2785" spans="1:22" ht="43.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1">
        <f t="shared" si="262"/>
        <v>42103.535254629634</v>
      </c>
      <c r="T2785" s="11">
        <f t="shared" si="263"/>
        <v>42117.535254629634</v>
      </c>
      <c r="U27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85" t="str">
        <f>_xlfn.CONCAT(Table1[[#This Row],[state]],Table1[[#This Row],[Goal Range]])</f>
        <v>successful4999</v>
      </c>
    </row>
    <row r="2786" spans="1:22" ht="43.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1">
        <f t="shared" si="262"/>
        <v>41920.787534722222</v>
      </c>
      <c r="T2786" s="11">
        <f t="shared" si="263"/>
        <v>41941.787534722222</v>
      </c>
      <c r="U27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86" t="str">
        <f>_xlfn.CONCAT(Table1[[#This Row],[state]],Table1[[#This Row],[Goal Range]])</f>
        <v>successful9999</v>
      </c>
    </row>
    <row r="2787" spans="1:22" ht="43.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1">
        <f t="shared" si="262"/>
        <v>42558.189432870371</v>
      </c>
      <c r="T2787" s="11">
        <f t="shared" si="263"/>
        <v>42587.875</v>
      </c>
      <c r="U27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87" t="str">
        <f>_xlfn.CONCAT(Table1[[#This Row],[state]],Table1[[#This Row],[Goal Range]])</f>
        <v>successful9999</v>
      </c>
    </row>
    <row r="2788" spans="1:22" ht="28.8">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1">
        <f t="shared" si="262"/>
        <v>41815.569212962961</v>
      </c>
      <c r="T2788" s="11">
        <f t="shared" si="263"/>
        <v>41829.569212962961</v>
      </c>
      <c r="U27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88" t="str">
        <f>_xlfn.CONCAT(Table1[[#This Row],[state]],Table1[[#This Row],[Goal Range]])</f>
        <v>successful4999</v>
      </c>
    </row>
    <row r="2789" spans="1:22" ht="43.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1">
        <f t="shared" si="262"/>
        <v>41808.198518518519</v>
      </c>
      <c r="T2789" s="11">
        <f t="shared" si="263"/>
        <v>41838.198518518519</v>
      </c>
      <c r="U27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89" t="str">
        <f>_xlfn.CONCAT(Table1[[#This Row],[state]],Table1[[#This Row],[Goal Range]])</f>
        <v>successful4999</v>
      </c>
    </row>
    <row r="2790" spans="1:22" ht="4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1">
        <f t="shared" si="262"/>
        <v>42550.701886574068</v>
      </c>
      <c r="T2790" s="11">
        <f t="shared" si="263"/>
        <v>42580.701886574068</v>
      </c>
      <c r="U27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90" t="str">
        <f>_xlfn.CONCAT(Table1[[#This Row],[state]],Table1[[#This Row],[Goal Range]])</f>
        <v>successful4999</v>
      </c>
    </row>
    <row r="2791" spans="1:22" ht="28.8">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1">
        <f t="shared" si="262"/>
        <v>42056.013124999998</v>
      </c>
      <c r="T2791" s="11">
        <f t="shared" si="263"/>
        <v>42075.166666666672</v>
      </c>
      <c r="U27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91" t="str">
        <f>_xlfn.CONCAT(Table1[[#This Row],[state]],Table1[[#This Row],[Goal Range]])</f>
        <v>successful4999</v>
      </c>
    </row>
    <row r="2792" spans="1:22" ht="43.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1">
        <f t="shared" si="262"/>
        <v>42016.938692129625</v>
      </c>
      <c r="T2792" s="11">
        <f t="shared" si="263"/>
        <v>42046.938692129625</v>
      </c>
      <c r="U27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92" t="str">
        <f>_xlfn.CONCAT(Table1[[#This Row],[state]],Table1[[#This Row],[Goal Range]])</f>
        <v>successful4999</v>
      </c>
    </row>
    <row r="2793" spans="1:22" ht="43.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1">
        <f t="shared" si="262"/>
        <v>42591.899988425925</v>
      </c>
      <c r="T2793" s="11">
        <f t="shared" si="263"/>
        <v>42622.166666666672</v>
      </c>
      <c r="U27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93" t="str">
        <f>_xlfn.CONCAT(Table1[[#This Row],[state]],Table1[[#This Row],[Goal Range]])</f>
        <v>successful4999</v>
      </c>
    </row>
    <row r="2794" spans="1:22" ht="43.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1">
        <f t="shared" si="262"/>
        <v>42183.231006944443</v>
      </c>
      <c r="T2794" s="11">
        <f t="shared" si="263"/>
        <v>42228.231006944443</v>
      </c>
      <c r="U27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794" t="str">
        <f>_xlfn.CONCAT(Table1[[#This Row],[state]],Table1[[#This Row],[Goal Range]])</f>
        <v>successful4999</v>
      </c>
    </row>
    <row r="2795" spans="1:22" ht="57.6">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1">
        <f t="shared" si="262"/>
        <v>42176.419039351851</v>
      </c>
      <c r="T2795" s="11">
        <f t="shared" si="263"/>
        <v>42206.419039351851</v>
      </c>
      <c r="U27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795" t="str">
        <f>_xlfn.CONCAT(Table1[[#This Row],[state]],Table1[[#This Row],[Goal Range]])</f>
        <v>successful14999</v>
      </c>
    </row>
    <row r="2796" spans="1:22" ht="57.6">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1">
        <f t="shared" si="262"/>
        <v>42416.691655092596</v>
      </c>
      <c r="T2796" s="11">
        <f t="shared" si="263"/>
        <v>42432.791666666672</v>
      </c>
      <c r="U27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796" t="str">
        <f>_xlfn.CONCAT(Table1[[#This Row],[state]],Table1[[#This Row],[Goal Range]])</f>
        <v>successful1000</v>
      </c>
    </row>
    <row r="2797" spans="1:22" ht="43.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1">
        <f t="shared" si="262"/>
        <v>41780.525937500002</v>
      </c>
      <c r="T2797" s="11">
        <f t="shared" si="263"/>
        <v>41796.958333333336</v>
      </c>
      <c r="U27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797" t="str">
        <f>_xlfn.CONCAT(Table1[[#This Row],[state]],Table1[[#This Row],[Goal Range]])</f>
        <v>successful1000</v>
      </c>
    </row>
    <row r="2798" spans="1:22" ht="43.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1">
        <f t="shared" si="262"/>
        <v>41795.528101851851</v>
      </c>
      <c r="T2798" s="11">
        <f t="shared" si="263"/>
        <v>41825.528101851851</v>
      </c>
      <c r="U27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798" t="str">
        <f>_xlfn.CONCAT(Table1[[#This Row],[state]],Table1[[#This Row],[Goal Range]])</f>
        <v>successful1000</v>
      </c>
    </row>
    <row r="2799" spans="1:22" ht="43.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1">
        <f t="shared" si="262"/>
        <v>41798.94027777778</v>
      </c>
      <c r="T2799" s="11">
        <f t="shared" si="263"/>
        <v>41828.94027777778</v>
      </c>
      <c r="U27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799" t="str">
        <f>_xlfn.CONCAT(Table1[[#This Row],[state]],Table1[[#This Row],[Goal Range]])</f>
        <v>successful9999</v>
      </c>
    </row>
    <row r="2800" spans="1:22" ht="43.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1">
        <f t="shared" si="262"/>
        <v>42201.675011574072</v>
      </c>
      <c r="T2800" s="11">
        <f t="shared" si="263"/>
        <v>42216.666666666672</v>
      </c>
      <c r="U28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00" t="str">
        <f>_xlfn.CONCAT(Table1[[#This Row],[state]],Table1[[#This Row],[Goal Range]])</f>
        <v>successful9999</v>
      </c>
    </row>
    <row r="2801" spans="1:22" ht="43.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1">
        <f t="shared" si="262"/>
        <v>42507.264699074076</v>
      </c>
      <c r="T2801" s="11">
        <f t="shared" si="263"/>
        <v>42538.666666666672</v>
      </c>
      <c r="U28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01" t="str">
        <f>_xlfn.CONCAT(Table1[[#This Row],[state]],Table1[[#This Row],[Goal Range]])</f>
        <v>successful9999</v>
      </c>
    </row>
    <row r="2802" spans="1:22" ht="43.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1">
        <f t="shared" si="262"/>
        <v>41948.552847222221</v>
      </c>
      <c r="T2802" s="11">
        <f t="shared" si="263"/>
        <v>42008.552847222221</v>
      </c>
      <c r="U28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02" t="str">
        <f>_xlfn.CONCAT(Table1[[#This Row],[state]],Table1[[#This Row],[Goal Range]])</f>
        <v>successful4999</v>
      </c>
    </row>
    <row r="2803" spans="1:22" ht="43.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1">
        <f t="shared" si="262"/>
        <v>41900.243159722224</v>
      </c>
      <c r="T2803" s="11">
        <f t="shared" si="263"/>
        <v>41922.458333333336</v>
      </c>
      <c r="U28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03" t="str">
        <f>_xlfn.CONCAT(Table1[[#This Row],[state]],Table1[[#This Row],[Goal Range]])</f>
        <v>successful1000</v>
      </c>
    </row>
    <row r="2804" spans="1:22" ht="43.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1">
        <f t="shared" si="262"/>
        <v>42192.64707175926</v>
      </c>
      <c r="T2804" s="11">
        <f t="shared" si="263"/>
        <v>42222.64707175926</v>
      </c>
      <c r="U28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04" t="str">
        <f>_xlfn.CONCAT(Table1[[#This Row],[state]],Table1[[#This Row],[Goal Range]])</f>
        <v>successful4999</v>
      </c>
    </row>
    <row r="2805" spans="1:22" ht="43.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1">
        <f t="shared" si="262"/>
        <v>42158.065694444449</v>
      </c>
      <c r="T2805" s="11">
        <f t="shared" si="263"/>
        <v>42201</v>
      </c>
      <c r="U28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805" t="str">
        <f>_xlfn.CONCAT(Table1[[#This Row],[state]],Table1[[#This Row],[Goal Range]])</f>
        <v>successful14999</v>
      </c>
    </row>
    <row r="2806" spans="1:22" ht="43.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1">
        <f t="shared" si="262"/>
        <v>41881.453587962962</v>
      </c>
      <c r="T2806" s="11">
        <f t="shared" si="263"/>
        <v>41911.453587962962</v>
      </c>
      <c r="U28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06" t="str">
        <f>_xlfn.CONCAT(Table1[[#This Row],[state]],Table1[[#This Row],[Goal Range]])</f>
        <v>successful4999</v>
      </c>
    </row>
    <row r="2807" spans="1:22" ht="57.6">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1">
        <f t="shared" si="262"/>
        <v>42213.505474537036</v>
      </c>
      <c r="T2807" s="11">
        <f t="shared" si="263"/>
        <v>42238.505474537036</v>
      </c>
      <c r="U28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07" t="str">
        <f>_xlfn.CONCAT(Table1[[#This Row],[state]],Table1[[#This Row],[Goal Range]])</f>
        <v>successful1000</v>
      </c>
    </row>
    <row r="2808" spans="1:22" ht="43.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1">
        <f t="shared" si="262"/>
        <v>42185.267245370371</v>
      </c>
      <c r="T2808" s="11">
        <f t="shared" si="263"/>
        <v>42221.458333333328</v>
      </c>
      <c r="U28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08" t="str">
        <f>_xlfn.CONCAT(Table1[[#This Row],[state]],Table1[[#This Row],[Goal Range]])</f>
        <v>successful4999</v>
      </c>
    </row>
    <row r="2809" spans="1:2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1">
        <f t="shared" si="262"/>
        <v>42154.873124999998</v>
      </c>
      <c r="T2809" s="11">
        <f t="shared" si="263"/>
        <v>42184.873124999998</v>
      </c>
      <c r="U28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09" t="str">
        <f>_xlfn.CONCAT(Table1[[#This Row],[state]],Table1[[#This Row],[Goal Range]])</f>
        <v>successful9999</v>
      </c>
    </row>
    <row r="2810" spans="1:22" ht="43.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1">
        <f t="shared" si="262"/>
        <v>42208.84646990741</v>
      </c>
      <c r="T2810" s="11">
        <f t="shared" si="263"/>
        <v>42238.84646990741</v>
      </c>
      <c r="U28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10" t="str">
        <f>_xlfn.CONCAT(Table1[[#This Row],[state]],Table1[[#This Row],[Goal Range]])</f>
        <v>successful4999</v>
      </c>
    </row>
    <row r="2811" spans="1:22" ht="43.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1">
        <f t="shared" si="262"/>
        <v>42451.496817129635</v>
      </c>
      <c r="T2811" s="11">
        <f t="shared" si="263"/>
        <v>42459.610416666663</v>
      </c>
      <c r="U28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11" t="str">
        <f>_xlfn.CONCAT(Table1[[#This Row],[state]],Table1[[#This Row],[Goal Range]])</f>
        <v>successful4999</v>
      </c>
    </row>
    <row r="2812" spans="1:22" ht="43.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1">
        <f t="shared" si="262"/>
        <v>41759.13962962963</v>
      </c>
      <c r="T2812" s="11">
        <f t="shared" si="263"/>
        <v>41791.165972222225</v>
      </c>
      <c r="U28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12" t="str">
        <f>_xlfn.CONCAT(Table1[[#This Row],[state]],Table1[[#This Row],[Goal Range]])</f>
        <v>successful4999</v>
      </c>
    </row>
    <row r="2813" spans="1:22" ht="43.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1">
        <f t="shared" si="262"/>
        <v>42028.496562500004</v>
      </c>
      <c r="T2813" s="11">
        <f t="shared" si="263"/>
        <v>42058.496562500004</v>
      </c>
      <c r="U28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813" t="str">
        <f>_xlfn.CONCAT(Table1[[#This Row],[state]],Table1[[#This Row],[Goal Range]])</f>
        <v>successful14999</v>
      </c>
    </row>
    <row r="2814" spans="1:22" ht="43.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1">
        <f t="shared" si="262"/>
        <v>42054.74418981481</v>
      </c>
      <c r="T2814" s="11">
        <f t="shared" si="263"/>
        <v>42100.166666666672</v>
      </c>
      <c r="U28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14" t="str">
        <f>_xlfn.CONCAT(Table1[[#This Row],[state]],Table1[[#This Row],[Goal Range]])</f>
        <v>successful9999</v>
      </c>
    </row>
    <row r="2815" spans="1:22" ht="43.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1">
        <f t="shared" si="262"/>
        <v>42693.742604166662</v>
      </c>
      <c r="T2815" s="11">
        <f t="shared" si="263"/>
        <v>42718.742604166662</v>
      </c>
      <c r="U28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15" t="str">
        <f>_xlfn.CONCAT(Table1[[#This Row],[state]],Table1[[#This Row],[Goal Range]])</f>
        <v>successful4999</v>
      </c>
    </row>
    <row r="2816" spans="1:22" ht="43.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1">
        <f t="shared" si="262"/>
        <v>42103.399479166663</v>
      </c>
      <c r="T2816" s="11">
        <f t="shared" si="263"/>
        <v>42133.399479166663</v>
      </c>
      <c r="U28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16" t="str">
        <f>_xlfn.CONCAT(Table1[[#This Row],[state]],Table1[[#This Row],[Goal Range]])</f>
        <v>successful4999</v>
      </c>
    </row>
    <row r="2817" spans="1:22" ht="43.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1">
        <f t="shared" si="262"/>
        <v>42559.776724537034</v>
      </c>
      <c r="T2817" s="11">
        <f t="shared" si="263"/>
        <v>42589.776724537034</v>
      </c>
      <c r="U28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17" t="str">
        <f>_xlfn.CONCAT(Table1[[#This Row],[state]],Table1[[#This Row],[Goal Range]])</f>
        <v>successful1000</v>
      </c>
    </row>
    <row r="2818" spans="1:22" ht="43.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264">E2818/D2818</f>
        <v>1.4156666666666666</v>
      </c>
      <c r="P2818" s="6">
        <f t="shared" si="259"/>
        <v>25.130177514792898</v>
      </c>
      <c r="Q2818" t="str">
        <f t="shared" si="260"/>
        <v>theater</v>
      </c>
      <c r="R2818" t="str">
        <f t="shared" si="261"/>
        <v>plays</v>
      </c>
      <c r="S2818" s="11">
        <f t="shared" si="262"/>
        <v>42188.467499999999</v>
      </c>
      <c r="T2818" s="11">
        <f t="shared" si="263"/>
        <v>42218.666666666672</v>
      </c>
      <c r="U28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18" t="str">
        <f>_xlfn.CONCAT(Table1[[#This Row],[state]],Table1[[#This Row],[Goal Range]])</f>
        <v>successful4999</v>
      </c>
    </row>
    <row r="2819" spans="1:22" ht="43.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264"/>
        <v>1.3</v>
      </c>
      <c r="P2819" s="6">
        <f t="shared" ref="P2819:P2882" si="265">E2819/L2819</f>
        <v>23.636363636363637</v>
      </c>
      <c r="Q2819" t="str">
        <f t="shared" ref="Q2819:Q2882" si="266">LEFT(N2819,FIND("/",N2819)-1)</f>
        <v>theater</v>
      </c>
      <c r="R2819" t="str">
        <f t="shared" ref="R2819:R2882" si="267">RIGHT(N2819,LEN(N2819)-FIND("/",N2819))</f>
        <v>plays</v>
      </c>
      <c r="S2819" s="11">
        <f t="shared" ref="S2819:S2882" si="268">(((J2819/60)/60)/24)+DATE(1970,1,1)</f>
        <v>42023.634976851856</v>
      </c>
      <c r="T2819" s="11">
        <f t="shared" ref="T2819:T2882" si="269">(((I2819/60)/60)/24)+DATE(1970,1,1)</f>
        <v>42063.634976851856</v>
      </c>
      <c r="U28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19" t="str">
        <f>_xlfn.CONCAT(Table1[[#This Row],[state]],Table1[[#This Row],[Goal Range]])</f>
        <v>successful1000</v>
      </c>
    </row>
    <row r="2820" spans="1:22" ht="43.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1">
        <f t="shared" si="268"/>
        <v>42250.598217592589</v>
      </c>
      <c r="T2820" s="11">
        <f t="shared" si="269"/>
        <v>42270.598217592589</v>
      </c>
      <c r="U28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820" t="str">
        <f>_xlfn.CONCAT(Table1[[#This Row],[state]],Table1[[#This Row],[Goal Range]])</f>
        <v>successful14999</v>
      </c>
    </row>
    <row r="2821" spans="1:22" ht="43.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1">
        <f t="shared" si="268"/>
        <v>42139.525567129633</v>
      </c>
      <c r="T2821" s="11">
        <f t="shared" si="269"/>
        <v>42169.525567129633</v>
      </c>
      <c r="U28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21" t="str">
        <f>_xlfn.CONCAT(Table1[[#This Row],[state]],Table1[[#This Row],[Goal Range]])</f>
        <v>successful9999</v>
      </c>
    </row>
    <row r="2822" spans="1:22" ht="43.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1">
        <f t="shared" si="268"/>
        <v>42401.610983796301</v>
      </c>
      <c r="T2822" s="11">
        <f t="shared" si="269"/>
        <v>42426</v>
      </c>
      <c r="U28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22" t="str">
        <f>_xlfn.CONCAT(Table1[[#This Row],[state]],Table1[[#This Row],[Goal Range]])</f>
        <v>successful1000</v>
      </c>
    </row>
    <row r="2823" spans="1:22" ht="57.6">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1">
        <f t="shared" si="268"/>
        <v>41875.922858796301</v>
      </c>
      <c r="T2823" s="11">
        <f t="shared" si="269"/>
        <v>41905.922858796301</v>
      </c>
      <c r="U28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23" t="str">
        <f>_xlfn.CONCAT(Table1[[#This Row],[state]],Table1[[#This Row],[Goal Range]])</f>
        <v>successful4999</v>
      </c>
    </row>
    <row r="2824" spans="1:22" ht="57.6">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1">
        <f t="shared" si="268"/>
        <v>42060.683935185181</v>
      </c>
      <c r="T2824" s="11">
        <f t="shared" si="269"/>
        <v>42090.642268518524</v>
      </c>
      <c r="U28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24" t="str">
        <f>_xlfn.CONCAT(Table1[[#This Row],[state]],Table1[[#This Row],[Goal Range]])</f>
        <v>successful9999</v>
      </c>
    </row>
    <row r="2825" spans="1:22" ht="57.6">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1">
        <f t="shared" si="268"/>
        <v>42067.011643518519</v>
      </c>
      <c r="T2825" s="11">
        <f t="shared" si="269"/>
        <v>42094.957638888889</v>
      </c>
      <c r="U28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25" t="str">
        <f>_xlfn.CONCAT(Table1[[#This Row],[state]],Table1[[#This Row],[Goal Range]])</f>
        <v>successful1000</v>
      </c>
    </row>
    <row r="2826" spans="1:22" ht="4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1">
        <f t="shared" si="268"/>
        <v>42136.270787037036</v>
      </c>
      <c r="T2826" s="11">
        <f t="shared" si="269"/>
        <v>42168.071527777778</v>
      </c>
      <c r="U28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26" t="str">
        <f>_xlfn.CONCAT(Table1[[#This Row],[state]],Table1[[#This Row],[Goal Range]])</f>
        <v>successful1000</v>
      </c>
    </row>
    <row r="2827" spans="1:22" ht="57.6">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1">
        <f t="shared" si="268"/>
        <v>42312.792662037042</v>
      </c>
      <c r="T2827" s="11">
        <f t="shared" si="269"/>
        <v>42342.792662037042</v>
      </c>
      <c r="U28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27" t="str">
        <f>_xlfn.CONCAT(Table1[[#This Row],[state]],Table1[[#This Row],[Goal Range]])</f>
        <v>successful4999</v>
      </c>
    </row>
    <row r="2828" spans="1:22" ht="57.6">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1">
        <f t="shared" si="268"/>
        <v>42171.034861111111</v>
      </c>
      <c r="T2828" s="11">
        <f t="shared" si="269"/>
        <v>42195.291666666672</v>
      </c>
      <c r="U28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28" t="str">
        <f>_xlfn.CONCAT(Table1[[#This Row],[state]],Table1[[#This Row],[Goal Range]])</f>
        <v>successful4999</v>
      </c>
    </row>
    <row r="2829" spans="1:22" ht="57.6">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1">
        <f t="shared" si="268"/>
        <v>42494.683634259258</v>
      </c>
      <c r="T2829" s="11">
        <f t="shared" si="269"/>
        <v>42524.6875</v>
      </c>
      <c r="U28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29" t="str">
        <f>_xlfn.CONCAT(Table1[[#This Row],[state]],Table1[[#This Row],[Goal Range]])</f>
        <v>successful4999</v>
      </c>
    </row>
    <row r="2830" spans="1:22" ht="43.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1">
        <f t="shared" si="268"/>
        <v>42254.264687499999</v>
      </c>
      <c r="T2830" s="11">
        <f t="shared" si="269"/>
        <v>42279.958333333328</v>
      </c>
      <c r="U28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30" t="str">
        <f>_xlfn.CONCAT(Table1[[#This Row],[state]],Table1[[#This Row],[Goal Range]])</f>
        <v>successful9999</v>
      </c>
    </row>
    <row r="2831" spans="1:22" ht="43.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1">
        <f t="shared" si="268"/>
        <v>42495.434236111112</v>
      </c>
      <c r="T2831" s="11">
        <f t="shared" si="269"/>
        <v>42523.434236111112</v>
      </c>
      <c r="U28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31" t="str">
        <f>_xlfn.CONCAT(Table1[[#This Row],[state]],Table1[[#This Row],[Goal Range]])</f>
        <v>successful4999</v>
      </c>
    </row>
    <row r="2832" spans="1:22" ht="28.8">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1">
        <f t="shared" si="268"/>
        <v>41758.839675925927</v>
      </c>
      <c r="T2832" s="11">
        <f t="shared" si="269"/>
        <v>41771.165972222225</v>
      </c>
      <c r="U28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32" t="str">
        <f>_xlfn.CONCAT(Table1[[#This Row],[state]],Table1[[#This Row],[Goal Range]])</f>
        <v>successful4999</v>
      </c>
    </row>
    <row r="2833" spans="1:22" ht="4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1">
        <f t="shared" si="268"/>
        <v>42171.824884259258</v>
      </c>
      <c r="T2833" s="11">
        <f t="shared" si="269"/>
        <v>42201.824884259258</v>
      </c>
      <c r="U28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33" t="str">
        <f>_xlfn.CONCAT(Table1[[#This Row],[state]],Table1[[#This Row],[Goal Range]])</f>
        <v>successful4999</v>
      </c>
    </row>
    <row r="2834" spans="1:22" ht="43.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1">
        <f t="shared" si="268"/>
        <v>41938.709421296298</v>
      </c>
      <c r="T2834" s="11">
        <f t="shared" si="269"/>
        <v>41966.916666666672</v>
      </c>
      <c r="U28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34" t="str">
        <f>_xlfn.CONCAT(Table1[[#This Row],[state]],Table1[[#This Row],[Goal Range]])</f>
        <v>successful4999</v>
      </c>
    </row>
    <row r="2835" spans="1:2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1">
        <f t="shared" si="268"/>
        <v>42268.127696759257</v>
      </c>
      <c r="T2835" s="11">
        <f t="shared" si="269"/>
        <v>42288.083333333328</v>
      </c>
      <c r="U28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35" t="str">
        <f>_xlfn.CONCAT(Table1[[#This Row],[state]],Table1[[#This Row],[Goal Range]])</f>
        <v>successful4999</v>
      </c>
    </row>
    <row r="2836" spans="1:22" ht="43.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1">
        <f t="shared" si="268"/>
        <v>42019.959837962961</v>
      </c>
      <c r="T2836" s="11">
        <f t="shared" si="269"/>
        <v>42034.959837962961</v>
      </c>
      <c r="U28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36" t="str">
        <f>_xlfn.CONCAT(Table1[[#This Row],[state]],Table1[[#This Row],[Goal Range]])</f>
        <v>successful1000</v>
      </c>
    </row>
    <row r="2837" spans="1:22" ht="43.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1">
        <f t="shared" si="268"/>
        <v>42313.703900462962</v>
      </c>
      <c r="T2837" s="11">
        <f t="shared" si="269"/>
        <v>42343</v>
      </c>
      <c r="U28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37" t="str">
        <f>_xlfn.CONCAT(Table1[[#This Row],[state]],Table1[[#This Row],[Goal Range]])</f>
        <v>successful4999</v>
      </c>
    </row>
    <row r="2838" spans="1:22" ht="57.6">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1">
        <f t="shared" si="268"/>
        <v>42746.261782407411</v>
      </c>
      <c r="T2838" s="11">
        <f t="shared" si="269"/>
        <v>42784.207638888889</v>
      </c>
      <c r="U28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38" t="str">
        <f>_xlfn.CONCAT(Table1[[#This Row],[state]],Table1[[#This Row],[Goal Range]])</f>
        <v>successful1000</v>
      </c>
    </row>
    <row r="2839" spans="1:22" ht="57.6">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1">
        <f t="shared" si="268"/>
        <v>42307.908379629633</v>
      </c>
      <c r="T2839" s="11">
        <f t="shared" si="269"/>
        <v>42347.950046296297</v>
      </c>
      <c r="U28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39" t="str">
        <f>_xlfn.CONCAT(Table1[[#This Row],[state]],Table1[[#This Row],[Goal Range]])</f>
        <v>successful1000</v>
      </c>
    </row>
    <row r="2840" spans="1:22" ht="43.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1">
        <f t="shared" si="268"/>
        <v>41842.607592592591</v>
      </c>
      <c r="T2840" s="11">
        <f t="shared" si="269"/>
        <v>41864.916666666664</v>
      </c>
      <c r="U28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40" t="str">
        <f>_xlfn.CONCAT(Table1[[#This Row],[state]],Table1[[#This Row],[Goal Range]])</f>
        <v>successful4999</v>
      </c>
    </row>
    <row r="2841" spans="1:22" ht="43.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1">
        <f t="shared" si="268"/>
        <v>41853.240208333329</v>
      </c>
      <c r="T2841" s="11">
        <f t="shared" si="269"/>
        <v>41876.207638888889</v>
      </c>
      <c r="U28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41" t="str">
        <f>_xlfn.CONCAT(Table1[[#This Row],[state]],Table1[[#This Row],[Goal Range]])</f>
        <v>successful4999</v>
      </c>
    </row>
    <row r="2842" spans="1:22" ht="57.6">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1">
        <f t="shared" si="268"/>
        <v>42060.035636574074</v>
      </c>
      <c r="T2842" s="11">
        <f t="shared" si="269"/>
        <v>42081.708333333328</v>
      </c>
      <c r="U28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42" t="str">
        <f>_xlfn.CONCAT(Table1[[#This Row],[state]],Table1[[#This Row],[Goal Range]])</f>
        <v>successful4999</v>
      </c>
    </row>
    <row r="2843" spans="1:22" ht="43.2" hidden="1">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1">
        <f t="shared" si="268"/>
        <v>42291.739548611105</v>
      </c>
      <c r="T2843" s="11">
        <f t="shared" si="269"/>
        <v>42351.781215277777</v>
      </c>
      <c r="U28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43" t="str">
        <f>_xlfn.CONCAT(Table1[[#This Row],[state]],Table1[[#This Row],[Goal Range]])</f>
        <v>failed4999</v>
      </c>
    </row>
    <row r="2844" spans="1:22" ht="43.2" hidden="1">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e">
        <f t="shared" si="265"/>
        <v>#DIV/0!</v>
      </c>
      <c r="Q2844" t="str">
        <f t="shared" si="266"/>
        <v>theater</v>
      </c>
      <c r="R2844" t="str">
        <f t="shared" si="267"/>
        <v>plays</v>
      </c>
      <c r="S2844" s="11">
        <f t="shared" si="268"/>
        <v>41784.952488425923</v>
      </c>
      <c r="T2844" s="11">
        <f t="shared" si="269"/>
        <v>41811.458333333336</v>
      </c>
      <c r="U28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44" t="str">
        <f>_xlfn.CONCAT(Table1[[#This Row],[state]],Table1[[#This Row],[Goal Range]])</f>
        <v>failed4999</v>
      </c>
    </row>
    <row r="2845" spans="1:22" ht="43.2" hidden="1">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e">
        <f t="shared" si="265"/>
        <v>#DIV/0!</v>
      </c>
      <c r="Q2845" t="str">
        <f t="shared" si="266"/>
        <v>theater</v>
      </c>
      <c r="R2845" t="str">
        <f t="shared" si="267"/>
        <v>plays</v>
      </c>
      <c r="S2845" s="11">
        <f t="shared" si="268"/>
        <v>42492.737847222219</v>
      </c>
      <c r="T2845" s="11">
        <f t="shared" si="269"/>
        <v>42534.166666666672</v>
      </c>
      <c r="U28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45" t="str">
        <f>_xlfn.CONCAT(Table1[[#This Row],[state]],Table1[[#This Row],[Goal Range]])</f>
        <v>failed4999</v>
      </c>
    </row>
    <row r="2846" spans="1:22" ht="43.2" hidden="1">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1">
        <f t="shared" si="268"/>
        <v>42709.546064814815</v>
      </c>
      <c r="T2846" s="11">
        <f t="shared" si="269"/>
        <v>42739.546064814815</v>
      </c>
      <c r="U28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46" t="str">
        <f>_xlfn.CONCAT(Table1[[#This Row],[state]],Table1[[#This Row],[Goal Range]])</f>
        <v>failed1000</v>
      </c>
    </row>
    <row r="2847" spans="1:22" ht="43.2" hidden="1">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1">
        <f t="shared" si="268"/>
        <v>42103.016585648147</v>
      </c>
      <c r="T2847" s="11">
        <f t="shared" si="269"/>
        <v>42163.016585648147</v>
      </c>
      <c r="U28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47" t="str">
        <f>_xlfn.CONCAT(Table1[[#This Row],[state]],Table1[[#This Row],[Goal Range]])</f>
        <v>failed9999</v>
      </c>
    </row>
    <row r="2848" spans="1:22" ht="57.6" hidden="1">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e">
        <f t="shared" si="265"/>
        <v>#DIV/0!</v>
      </c>
      <c r="Q2848" t="str">
        <f t="shared" si="266"/>
        <v>theater</v>
      </c>
      <c r="R2848" t="str">
        <f t="shared" si="267"/>
        <v>plays</v>
      </c>
      <c r="S2848" s="11">
        <f t="shared" si="268"/>
        <v>42108.692060185189</v>
      </c>
      <c r="T2848" s="11">
        <f t="shared" si="269"/>
        <v>42153.692060185189</v>
      </c>
      <c r="U28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48" t="str">
        <f>_xlfn.CONCAT(Table1[[#This Row],[state]],Table1[[#This Row],[Goal Range]])</f>
        <v>failed9999</v>
      </c>
    </row>
    <row r="2849" spans="1:22" ht="43.2" hidden="1">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e">
        <f t="shared" si="265"/>
        <v>#DIV/0!</v>
      </c>
      <c r="Q2849" t="str">
        <f t="shared" si="266"/>
        <v>theater</v>
      </c>
      <c r="R2849" t="str">
        <f t="shared" si="267"/>
        <v>plays</v>
      </c>
      <c r="S2849" s="11">
        <f t="shared" si="268"/>
        <v>42453.806307870371</v>
      </c>
      <c r="T2849" s="11">
        <f t="shared" si="269"/>
        <v>42513.806307870371</v>
      </c>
      <c r="U28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49" t="str">
        <f>_xlfn.CONCAT(Table1[[#This Row],[state]],Table1[[#This Row],[Goal Range]])</f>
        <v>failed4999</v>
      </c>
    </row>
    <row r="2850" spans="1:22" ht="57.6" hidden="1">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1">
        <f t="shared" si="268"/>
        <v>42123.648831018523</v>
      </c>
      <c r="T2850" s="11">
        <f t="shared" si="269"/>
        <v>42153.648831018523</v>
      </c>
      <c r="U28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850" t="str">
        <f>_xlfn.CONCAT(Table1[[#This Row],[state]],Table1[[#This Row],[Goal Range]])</f>
        <v>failed39999</v>
      </c>
    </row>
    <row r="2851" spans="1:22" ht="43.2" hidden="1">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1">
        <f t="shared" si="268"/>
        <v>42453.428240740745</v>
      </c>
      <c r="T2851" s="11">
        <f t="shared" si="269"/>
        <v>42483.428240740745</v>
      </c>
      <c r="U28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51" t="str">
        <f>_xlfn.CONCAT(Table1[[#This Row],[state]],Table1[[#This Row],[Goal Range]])</f>
        <v>failed1000</v>
      </c>
    </row>
    <row r="2852" spans="1:22" ht="43.2" hidden="1">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1">
        <f t="shared" si="268"/>
        <v>41858.007071759261</v>
      </c>
      <c r="T2852" s="11">
        <f t="shared" si="269"/>
        <v>41888.007071759261</v>
      </c>
      <c r="U28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52" t="str">
        <f>_xlfn.CONCAT(Table1[[#This Row],[state]],Table1[[#This Row],[Goal Range]])</f>
        <v>failed9999</v>
      </c>
    </row>
    <row r="2853" spans="1:22" ht="43.2" hidden="1">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e">
        <f t="shared" si="265"/>
        <v>#DIV/0!</v>
      </c>
      <c r="Q2853" t="str">
        <f t="shared" si="266"/>
        <v>theater</v>
      </c>
      <c r="R2853" t="str">
        <f t="shared" si="267"/>
        <v>plays</v>
      </c>
      <c r="S2853" s="11">
        <f t="shared" si="268"/>
        <v>42390.002650462964</v>
      </c>
      <c r="T2853" s="11">
        <f t="shared" si="269"/>
        <v>42398.970138888893</v>
      </c>
      <c r="U28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53" t="str">
        <f>_xlfn.CONCAT(Table1[[#This Row],[state]],Table1[[#This Row],[Goal Range]])</f>
        <v>failed4999</v>
      </c>
    </row>
    <row r="2854" spans="1:22" ht="43.2" hidden="1">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1">
        <f t="shared" si="268"/>
        <v>41781.045173611114</v>
      </c>
      <c r="T2854" s="11">
        <f t="shared" si="269"/>
        <v>41811.045173611114</v>
      </c>
      <c r="U28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54" t="str">
        <f>_xlfn.CONCAT(Table1[[#This Row],[state]],Table1[[#This Row],[Goal Range]])</f>
        <v>failed9999</v>
      </c>
    </row>
    <row r="2855" spans="1:22" ht="43.2" hidden="1">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e">
        <f t="shared" si="265"/>
        <v>#DIV/0!</v>
      </c>
      <c r="Q2855" t="str">
        <f t="shared" si="266"/>
        <v>theater</v>
      </c>
      <c r="R2855" t="str">
        <f t="shared" si="267"/>
        <v>plays</v>
      </c>
      <c r="S2855" s="11">
        <f t="shared" si="268"/>
        <v>41836.190937499996</v>
      </c>
      <c r="T2855" s="11">
        <f t="shared" si="269"/>
        <v>41896.190937499996</v>
      </c>
      <c r="U28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55" t="str">
        <f>_xlfn.CONCAT(Table1[[#This Row],[state]],Table1[[#This Row],[Goal Range]])</f>
        <v>failed9999</v>
      </c>
    </row>
    <row r="2856" spans="1:22" ht="43.2" hidden="1">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1">
        <f t="shared" si="268"/>
        <v>42111.71665509259</v>
      </c>
      <c r="T2856" s="11">
        <f t="shared" si="269"/>
        <v>42131.71665509259</v>
      </c>
      <c r="U28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56" t="str">
        <f>_xlfn.CONCAT(Table1[[#This Row],[state]],Table1[[#This Row],[Goal Range]])</f>
        <v>failed4999</v>
      </c>
    </row>
    <row r="2857" spans="1:22" ht="57.6" hidden="1">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1">
        <f t="shared" si="268"/>
        <v>42370.007766203707</v>
      </c>
      <c r="T2857" s="11">
        <f t="shared" si="269"/>
        <v>42398.981944444444</v>
      </c>
      <c r="U28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57" t="str">
        <f>_xlfn.CONCAT(Table1[[#This Row],[state]],Table1[[#This Row],[Goal Range]])</f>
        <v>failed1000</v>
      </c>
    </row>
    <row r="2858" spans="1:22" ht="43.2" hidden="1">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1">
        <f t="shared" si="268"/>
        <v>42165.037581018521</v>
      </c>
      <c r="T2858" s="11">
        <f t="shared" si="269"/>
        <v>42224.898611111115</v>
      </c>
      <c r="U28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58" t="str">
        <f>_xlfn.CONCAT(Table1[[#This Row],[state]],Table1[[#This Row],[Goal Range]])</f>
        <v>failed4999</v>
      </c>
    </row>
    <row r="2859" spans="1:22" ht="57.6" hidden="1">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1">
        <f t="shared" si="268"/>
        <v>42726.920081018514</v>
      </c>
      <c r="T2859" s="11">
        <f t="shared" si="269"/>
        <v>42786.75</v>
      </c>
      <c r="U28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859" t="str">
        <f>_xlfn.CONCAT(Table1[[#This Row],[state]],Table1[[#This Row],[Goal Range]])</f>
        <v>failed39999</v>
      </c>
    </row>
    <row r="2860" spans="1:22" ht="43.2" hidden="1">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e">
        <f t="shared" si="265"/>
        <v>#DIV/0!</v>
      </c>
      <c r="Q2860" t="str">
        <f t="shared" si="266"/>
        <v>theater</v>
      </c>
      <c r="R2860" t="str">
        <f t="shared" si="267"/>
        <v>plays</v>
      </c>
      <c r="S2860" s="11">
        <f t="shared" si="268"/>
        <v>41954.545081018514</v>
      </c>
      <c r="T2860" s="11">
        <f t="shared" si="269"/>
        <v>41978.477777777778</v>
      </c>
      <c r="U28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60" t="str">
        <f>_xlfn.CONCAT(Table1[[#This Row],[state]],Table1[[#This Row],[Goal Range]])</f>
        <v>failed4999</v>
      </c>
    </row>
    <row r="2861" spans="1:22" ht="43.2" hidden="1">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1">
        <f t="shared" si="268"/>
        <v>42233.362314814818</v>
      </c>
      <c r="T2861" s="11">
        <f t="shared" si="269"/>
        <v>42293.362314814818</v>
      </c>
      <c r="U28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61" t="str">
        <f>_xlfn.CONCAT(Table1[[#This Row],[state]],Table1[[#This Row],[Goal Range]])</f>
        <v>failed4999</v>
      </c>
    </row>
    <row r="2862" spans="1:22" ht="57.6" hidden="1">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1">
        <f t="shared" si="268"/>
        <v>42480.800648148142</v>
      </c>
      <c r="T2862" s="11">
        <f t="shared" si="269"/>
        <v>42540.800648148142</v>
      </c>
      <c r="U28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62" t="str">
        <f>_xlfn.CONCAT(Table1[[#This Row],[state]],Table1[[#This Row],[Goal Range]])</f>
        <v>failed4999</v>
      </c>
    </row>
    <row r="2863" spans="1:22" ht="43.2" hidden="1">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1">
        <f t="shared" si="268"/>
        <v>42257.590833333335</v>
      </c>
      <c r="T2863" s="11">
        <f t="shared" si="269"/>
        <v>42271.590833333335</v>
      </c>
      <c r="U28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63" t="str">
        <f>_xlfn.CONCAT(Table1[[#This Row],[state]],Table1[[#This Row],[Goal Range]])</f>
        <v>failed1000</v>
      </c>
    </row>
    <row r="2864" spans="1:22" ht="43.2" hidden="1">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1">
        <f t="shared" si="268"/>
        <v>41784.789687500001</v>
      </c>
      <c r="T2864" s="11">
        <f t="shared" si="269"/>
        <v>41814.789687500001</v>
      </c>
      <c r="U28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864" t="str">
        <f>_xlfn.CONCAT(Table1[[#This Row],[state]],Table1[[#This Row],[Goal Range]])</f>
        <v>failed14999</v>
      </c>
    </row>
    <row r="2865" spans="1:22" ht="43.2" hidden="1">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1">
        <f t="shared" si="268"/>
        <v>41831.675034722226</v>
      </c>
      <c r="T2865" s="11">
        <f t="shared" si="269"/>
        <v>41891.675034722226</v>
      </c>
      <c r="U28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865" t="str">
        <f>_xlfn.CONCAT(Table1[[#This Row],[state]],Table1[[#This Row],[Goal Range]])</f>
        <v>failed0</v>
      </c>
    </row>
    <row r="2866" spans="1:22" hidden="1">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1">
        <f t="shared" si="268"/>
        <v>42172.613506944443</v>
      </c>
      <c r="T2866" s="11">
        <f t="shared" si="269"/>
        <v>42202.554166666669</v>
      </c>
      <c r="U28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66" t="str">
        <f>_xlfn.CONCAT(Table1[[#This Row],[state]],Table1[[#This Row],[Goal Range]])</f>
        <v>failed4999</v>
      </c>
    </row>
    <row r="2867" spans="1:22" ht="43.2" hidden="1">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e">
        <f t="shared" si="265"/>
        <v>#DIV/0!</v>
      </c>
      <c r="Q2867" t="str">
        <f t="shared" si="266"/>
        <v>theater</v>
      </c>
      <c r="R2867" t="str">
        <f t="shared" si="267"/>
        <v>plays</v>
      </c>
      <c r="S2867" s="11">
        <f t="shared" si="268"/>
        <v>41950.114108796297</v>
      </c>
      <c r="T2867" s="11">
        <f t="shared" si="269"/>
        <v>42010.114108796297</v>
      </c>
      <c r="U28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67" t="str">
        <f>_xlfn.CONCAT(Table1[[#This Row],[state]],Table1[[#This Row],[Goal Range]])</f>
        <v>failed4999</v>
      </c>
    </row>
    <row r="2868" spans="1:22" ht="43.2" hidden="1">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1">
        <f t="shared" si="268"/>
        <v>42627.955104166671</v>
      </c>
      <c r="T2868" s="11">
        <f t="shared" si="269"/>
        <v>42657.916666666672</v>
      </c>
      <c r="U28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68" t="str">
        <f>_xlfn.CONCAT(Table1[[#This Row],[state]],Table1[[#This Row],[Goal Range]])</f>
        <v>failed9999</v>
      </c>
    </row>
    <row r="2869" spans="1:22" ht="57.6" hidden="1">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1">
        <f t="shared" si="268"/>
        <v>42531.195277777777</v>
      </c>
      <c r="T2869" s="11">
        <f t="shared" si="269"/>
        <v>42555.166666666672</v>
      </c>
      <c r="U28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69" t="str">
        <f>_xlfn.CONCAT(Table1[[#This Row],[state]],Table1[[#This Row],[Goal Range]])</f>
        <v>failed4999</v>
      </c>
    </row>
    <row r="2870" spans="1:22" ht="57.6" hidden="1">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1">
        <f t="shared" si="268"/>
        <v>42618.827013888891</v>
      </c>
      <c r="T2870" s="11">
        <f t="shared" si="269"/>
        <v>42648.827013888891</v>
      </c>
      <c r="U28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870" t="str">
        <f>_xlfn.CONCAT(Table1[[#This Row],[state]],Table1[[#This Row],[Goal Range]])</f>
        <v>failed19999</v>
      </c>
    </row>
    <row r="2871" spans="1:22" ht="57.6" hidden="1">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1">
        <f t="shared" si="268"/>
        <v>42540.593530092592</v>
      </c>
      <c r="T2871" s="11">
        <f t="shared" si="269"/>
        <v>42570.593530092592</v>
      </c>
      <c r="U28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871" t="str">
        <f>_xlfn.CONCAT(Table1[[#This Row],[state]],Table1[[#This Row],[Goal Range]])</f>
        <v>failed24999</v>
      </c>
    </row>
    <row r="2872" spans="1:22" ht="57.6" hidden="1">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1">
        <f t="shared" si="268"/>
        <v>41746.189409722225</v>
      </c>
      <c r="T2872" s="11">
        <f t="shared" si="269"/>
        <v>41776.189409722225</v>
      </c>
      <c r="U28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72" t="str">
        <f>_xlfn.CONCAT(Table1[[#This Row],[state]],Table1[[#This Row],[Goal Range]])</f>
        <v>failed9999</v>
      </c>
    </row>
    <row r="2873" spans="1:22" ht="43.2" hidden="1">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1">
        <f t="shared" si="268"/>
        <v>41974.738576388889</v>
      </c>
      <c r="T2873" s="11">
        <f t="shared" si="269"/>
        <v>41994.738576388889</v>
      </c>
      <c r="U28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873" t="str">
        <f>_xlfn.CONCAT(Table1[[#This Row],[state]],Table1[[#This Row],[Goal Range]])</f>
        <v>failed14999</v>
      </c>
    </row>
    <row r="2874" spans="1:22" ht="43.2" hidden="1">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e">
        <f t="shared" si="265"/>
        <v>#DIV/0!</v>
      </c>
      <c r="Q2874" t="str">
        <f t="shared" si="266"/>
        <v>theater</v>
      </c>
      <c r="R2874" t="str">
        <f t="shared" si="267"/>
        <v>plays</v>
      </c>
      <c r="S2874" s="11">
        <f t="shared" si="268"/>
        <v>42115.11618055556</v>
      </c>
      <c r="T2874" s="11">
        <f t="shared" si="269"/>
        <v>42175.11618055556</v>
      </c>
      <c r="U28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74" t="str">
        <f>_xlfn.CONCAT(Table1[[#This Row],[state]],Table1[[#This Row],[Goal Range]])</f>
        <v>failed4999</v>
      </c>
    </row>
    <row r="2875" spans="1:22" ht="57.6" hidden="1">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1">
        <f t="shared" si="268"/>
        <v>42002.817488425921</v>
      </c>
      <c r="T2875" s="11">
        <f t="shared" si="269"/>
        <v>42032.817488425921</v>
      </c>
      <c r="U28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75" t="str">
        <f>_xlfn.CONCAT(Table1[[#This Row],[state]],Table1[[#This Row],[Goal Range]])</f>
        <v>failed4999</v>
      </c>
    </row>
    <row r="2876" spans="1:22" ht="43.2" hidden="1">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1">
        <f t="shared" si="268"/>
        <v>42722.84474537037</v>
      </c>
      <c r="T2876" s="11">
        <f t="shared" si="269"/>
        <v>42752.84474537037</v>
      </c>
      <c r="U28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76" t="str">
        <f>_xlfn.CONCAT(Table1[[#This Row],[state]],Table1[[#This Row],[Goal Range]])</f>
        <v>failed9999</v>
      </c>
    </row>
    <row r="2877" spans="1:22" ht="43.2" hidden="1">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1">
        <f t="shared" si="268"/>
        <v>42465.128391203703</v>
      </c>
      <c r="T2877" s="11">
        <f t="shared" si="269"/>
        <v>42495.128391203703</v>
      </c>
      <c r="U28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877" t="str">
        <f>_xlfn.CONCAT(Table1[[#This Row],[state]],Table1[[#This Row],[Goal Range]])</f>
        <v>failed24999</v>
      </c>
    </row>
    <row r="2878" spans="1:22" ht="43.2" hidden="1">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e">
        <f t="shared" si="265"/>
        <v>#DIV/0!</v>
      </c>
      <c r="Q2878" t="str">
        <f t="shared" si="266"/>
        <v>theater</v>
      </c>
      <c r="R2878" t="str">
        <f t="shared" si="267"/>
        <v>plays</v>
      </c>
      <c r="S2878" s="11">
        <f t="shared" si="268"/>
        <v>42171.743969907402</v>
      </c>
      <c r="T2878" s="11">
        <f t="shared" si="269"/>
        <v>42201.743969907402</v>
      </c>
      <c r="U28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878" t="str">
        <f>_xlfn.CONCAT(Table1[[#This Row],[state]],Table1[[#This Row],[Goal Range]])</f>
        <v>failed50000</v>
      </c>
    </row>
    <row r="2879" spans="1:22" ht="43.2" hidden="1">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1">
        <f t="shared" si="268"/>
        <v>42672.955138888887</v>
      </c>
      <c r="T2879" s="11">
        <f t="shared" si="269"/>
        <v>42704.708333333328</v>
      </c>
      <c r="U28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79" t="str">
        <f>_xlfn.CONCAT(Table1[[#This Row],[state]],Table1[[#This Row],[Goal Range]])</f>
        <v>failed9999</v>
      </c>
    </row>
    <row r="2880" spans="1:22" ht="43.2" hidden="1">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1">
        <f t="shared" si="268"/>
        <v>42128.615682870368</v>
      </c>
      <c r="T2880" s="11">
        <f t="shared" si="269"/>
        <v>42188.615682870368</v>
      </c>
      <c r="U28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80" t="str">
        <f>_xlfn.CONCAT(Table1[[#This Row],[state]],Table1[[#This Row],[Goal Range]])</f>
        <v>failed4999</v>
      </c>
    </row>
    <row r="2881" spans="1:22" ht="43.2" hidden="1">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1">
        <f t="shared" si="268"/>
        <v>42359.725243055553</v>
      </c>
      <c r="T2881" s="11">
        <f t="shared" si="269"/>
        <v>42389.725243055553</v>
      </c>
      <c r="U28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881" t="str">
        <f>_xlfn.CONCAT(Table1[[#This Row],[state]],Table1[[#This Row],[Goal Range]])</f>
        <v>failed14999</v>
      </c>
    </row>
    <row r="2882" spans="1:22" ht="43.2" hidden="1">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270">E2882/D2882</f>
        <v>0.23333333333333334</v>
      </c>
      <c r="P2882" s="6">
        <f t="shared" si="265"/>
        <v>96.551724137931032</v>
      </c>
      <c r="Q2882" t="str">
        <f t="shared" si="266"/>
        <v>theater</v>
      </c>
      <c r="R2882" t="str">
        <f t="shared" si="267"/>
        <v>plays</v>
      </c>
      <c r="S2882" s="11">
        <f t="shared" si="268"/>
        <v>42192.905694444446</v>
      </c>
      <c r="T2882" s="11">
        <f t="shared" si="269"/>
        <v>42236.711805555555</v>
      </c>
      <c r="U28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882" t="str">
        <f>_xlfn.CONCAT(Table1[[#This Row],[state]],Table1[[#This Row],[Goal Range]])</f>
        <v>failed14999</v>
      </c>
    </row>
    <row r="2883" spans="1:22" ht="43.2" hidden="1">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270"/>
        <v>0</v>
      </c>
      <c r="P2883" s="6" t="e">
        <f t="shared" ref="P2883:P2946" si="271">E2883/L2883</f>
        <v>#DIV/0!</v>
      </c>
      <c r="Q2883" t="str">
        <f t="shared" ref="Q2883:Q2946" si="272">LEFT(N2883,FIND("/",N2883)-1)</f>
        <v>theater</v>
      </c>
      <c r="R2883" t="str">
        <f t="shared" ref="R2883:R2946" si="273">RIGHT(N2883,LEN(N2883)-FIND("/",N2883))</f>
        <v>plays</v>
      </c>
      <c r="S2883" s="11">
        <f t="shared" ref="S2883:S2946" si="274">(((J2883/60)/60)/24)+DATE(1970,1,1)</f>
        <v>41916.597638888888</v>
      </c>
      <c r="T2883" s="11">
        <f t="shared" ref="T2883:T2946" si="275">(((I2883/60)/60)/24)+DATE(1970,1,1)</f>
        <v>41976.639305555553</v>
      </c>
      <c r="U28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83" t="str">
        <f>_xlfn.CONCAT(Table1[[#This Row],[state]],Table1[[#This Row],[Goal Range]])</f>
        <v>failed9999</v>
      </c>
    </row>
    <row r="2884" spans="1:22" ht="43.2" hidden="1">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1">
        <f t="shared" si="274"/>
        <v>42461.596273148149</v>
      </c>
      <c r="T2884" s="11">
        <f t="shared" si="275"/>
        <v>42491.596273148149</v>
      </c>
      <c r="U28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84" t="str">
        <f>_xlfn.CONCAT(Table1[[#This Row],[state]],Table1[[#This Row],[Goal Range]])</f>
        <v>failed1000</v>
      </c>
    </row>
    <row r="2885" spans="1:22" ht="57.6" hidden="1">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1">
        <f t="shared" si="274"/>
        <v>42370.90320601852</v>
      </c>
      <c r="T2885" s="11">
        <f t="shared" si="275"/>
        <v>42406.207638888889</v>
      </c>
      <c r="U28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885" t="str">
        <f>_xlfn.CONCAT(Table1[[#This Row],[state]],Table1[[#This Row],[Goal Range]])</f>
        <v>failed14999</v>
      </c>
    </row>
    <row r="2886" spans="1:22" ht="28.8" hidden="1">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1">
        <f t="shared" si="274"/>
        <v>41948.727256944447</v>
      </c>
      <c r="T2886" s="11">
        <f t="shared" si="275"/>
        <v>41978.727256944447</v>
      </c>
      <c r="U28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2886" t="str">
        <f>_xlfn.CONCAT(Table1[[#This Row],[state]],Table1[[#This Row],[Goal Range]])</f>
        <v>failed49999</v>
      </c>
    </row>
    <row r="2887" spans="1:22" ht="28.8" hidden="1">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1">
        <f t="shared" si="274"/>
        <v>42047.07640046296</v>
      </c>
      <c r="T2887" s="11">
        <f t="shared" si="275"/>
        <v>42077.034733796296</v>
      </c>
      <c r="U28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87" t="str">
        <f>_xlfn.CONCAT(Table1[[#This Row],[state]],Table1[[#This Row],[Goal Range]])</f>
        <v>failed1000</v>
      </c>
    </row>
    <row r="2888" spans="1:22" ht="43.2" hidden="1">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1">
        <f t="shared" si="274"/>
        <v>42261.632916666669</v>
      </c>
      <c r="T2888" s="11">
        <f t="shared" si="275"/>
        <v>42266.165972222225</v>
      </c>
      <c r="U28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88" t="str">
        <f>_xlfn.CONCAT(Table1[[#This Row],[state]],Table1[[#This Row],[Goal Range]])</f>
        <v>failed1000</v>
      </c>
    </row>
    <row r="2889" spans="1:22" ht="43.2" hidden="1">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1">
        <f t="shared" si="274"/>
        <v>41985.427361111113</v>
      </c>
      <c r="T2889" s="11">
        <f t="shared" si="275"/>
        <v>42015.427361111113</v>
      </c>
      <c r="U28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89" t="str">
        <f>_xlfn.CONCAT(Table1[[#This Row],[state]],Table1[[#This Row],[Goal Range]])</f>
        <v>failed4999</v>
      </c>
    </row>
    <row r="2890" spans="1:22" ht="43.2" hidden="1">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e">
        <f t="shared" si="271"/>
        <v>#DIV/0!</v>
      </c>
      <c r="Q2890" t="str">
        <f t="shared" si="272"/>
        <v>theater</v>
      </c>
      <c r="R2890" t="str">
        <f t="shared" si="273"/>
        <v>plays</v>
      </c>
      <c r="S2890" s="11">
        <f t="shared" si="274"/>
        <v>41922.535185185188</v>
      </c>
      <c r="T2890" s="11">
        <f t="shared" si="275"/>
        <v>41930.207638888889</v>
      </c>
      <c r="U28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890" t="str">
        <f>_xlfn.CONCAT(Table1[[#This Row],[state]],Table1[[#This Row],[Goal Range]])</f>
        <v>failed34999</v>
      </c>
    </row>
    <row r="2891" spans="1:22" ht="43.2" hidden="1">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1">
        <f t="shared" si="274"/>
        <v>41850.863252314812</v>
      </c>
      <c r="T2891" s="11">
        <f t="shared" si="275"/>
        <v>41880.863252314812</v>
      </c>
      <c r="U28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91" t="str">
        <f>_xlfn.CONCAT(Table1[[#This Row],[state]],Table1[[#This Row],[Goal Range]])</f>
        <v>failed4999</v>
      </c>
    </row>
    <row r="2892" spans="1:22" ht="43.2" hidden="1">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1">
        <f t="shared" si="274"/>
        <v>41831.742962962962</v>
      </c>
      <c r="T2892" s="11">
        <f t="shared" si="275"/>
        <v>41860.125</v>
      </c>
      <c r="U28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92" t="str">
        <f>_xlfn.CONCAT(Table1[[#This Row],[state]],Table1[[#This Row],[Goal Range]])</f>
        <v>failed4999</v>
      </c>
    </row>
    <row r="2893" spans="1:22" ht="43.2" hidden="1">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1">
        <f t="shared" si="274"/>
        <v>42415.883425925931</v>
      </c>
      <c r="T2893" s="11">
        <f t="shared" si="275"/>
        <v>42475.84175925926</v>
      </c>
      <c r="U28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893" t="str">
        <f>_xlfn.CONCAT(Table1[[#This Row],[state]],Table1[[#This Row],[Goal Range]])</f>
        <v>failed14999</v>
      </c>
    </row>
    <row r="2894" spans="1:22" ht="43.2" hidden="1">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1">
        <f t="shared" si="274"/>
        <v>41869.714166666665</v>
      </c>
      <c r="T2894" s="11">
        <f t="shared" si="275"/>
        <v>41876.875</v>
      </c>
      <c r="U28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94" t="str">
        <f>_xlfn.CONCAT(Table1[[#This Row],[state]],Table1[[#This Row],[Goal Range]])</f>
        <v>failed9999</v>
      </c>
    </row>
    <row r="2895" spans="1:22" hidden="1">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1">
        <f t="shared" si="274"/>
        <v>41953.773090277777</v>
      </c>
      <c r="T2895" s="11">
        <f t="shared" si="275"/>
        <v>42013.083333333328</v>
      </c>
      <c r="U28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895" t="str">
        <f>_xlfn.CONCAT(Table1[[#This Row],[state]],Table1[[#This Row],[Goal Range]])</f>
        <v>failed9999</v>
      </c>
    </row>
    <row r="2896" spans="1:22" ht="28.8" hidden="1">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e">
        <f t="shared" si="271"/>
        <v>#DIV/0!</v>
      </c>
      <c r="Q2896" t="str">
        <f t="shared" si="272"/>
        <v>theater</v>
      </c>
      <c r="R2896" t="str">
        <f t="shared" si="273"/>
        <v>plays</v>
      </c>
      <c r="S2896" s="11">
        <f t="shared" si="274"/>
        <v>42037.986284722225</v>
      </c>
      <c r="T2896" s="11">
        <f t="shared" si="275"/>
        <v>42097.944618055553</v>
      </c>
      <c r="U28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896" t="str">
        <f>_xlfn.CONCAT(Table1[[#This Row],[state]],Table1[[#This Row],[Goal Range]])</f>
        <v>failed0</v>
      </c>
    </row>
    <row r="2897" spans="1:22" ht="43.2" hidden="1">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1">
        <f t="shared" si="274"/>
        <v>41811.555462962962</v>
      </c>
      <c r="T2897" s="11">
        <f t="shared" si="275"/>
        <v>41812.875</v>
      </c>
      <c r="U28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897" t="str">
        <f>_xlfn.CONCAT(Table1[[#This Row],[state]],Table1[[#This Row],[Goal Range]])</f>
        <v>failed1000</v>
      </c>
    </row>
    <row r="2898" spans="1:22" ht="43.2" hidden="1">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1">
        <f t="shared" si="274"/>
        <v>42701.908807870372</v>
      </c>
      <c r="T2898" s="11">
        <f t="shared" si="275"/>
        <v>42716.25</v>
      </c>
      <c r="U28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898" t="str">
        <f>_xlfn.CONCAT(Table1[[#This Row],[state]],Table1[[#This Row],[Goal Range]])</f>
        <v>failed4999</v>
      </c>
    </row>
    <row r="2899" spans="1:22" ht="43.2" hidden="1">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1">
        <f t="shared" si="274"/>
        <v>42258.646504629629</v>
      </c>
      <c r="T2899" s="11">
        <f t="shared" si="275"/>
        <v>42288.645196759258</v>
      </c>
      <c r="U28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899" t="str">
        <f>_xlfn.CONCAT(Table1[[#This Row],[state]],Table1[[#This Row],[Goal Range]])</f>
        <v>failed14999</v>
      </c>
    </row>
    <row r="2900" spans="1:22" ht="43.2" hidden="1">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1">
        <f t="shared" si="274"/>
        <v>42278.664965277778</v>
      </c>
      <c r="T2900" s="11">
        <f t="shared" si="275"/>
        <v>42308.664965277778</v>
      </c>
      <c r="U29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00" t="str">
        <f>_xlfn.CONCAT(Table1[[#This Row],[state]],Table1[[#This Row],[Goal Range]])</f>
        <v>failed9999</v>
      </c>
    </row>
    <row r="2901" spans="1:22" ht="43.2" hidden="1">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e">
        <f t="shared" si="271"/>
        <v>#DIV/0!</v>
      </c>
      <c r="Q2901" t="str">
        <f t="shared" si="272"/>
        <v>theater</v>
      </c>
      <c r="R2901" t="str">
        <f t="shared" si="273"/>
        <v>plays</v>
      </c>
      <c r="S2901" s="11">
        <f t="shared" si="274"/>
        <v>42515.078217592592</v>
      </c>
      <c r="T2901" s="11">
        <f t="shared" si="275"/>
        <v>42575.078217592592</v>
      </c>
      <c r="U29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901" t="str">
        <f>_xlfn.CONCAT(Table1[[#This Row],[state]],Table1[[#This Row],[Goal Range]])</f>
        <v>failed14999</v>
      </c>
    </row>
    <row r="2902" spans="1:22" ht="57.6" hidden="1">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1">
        <f t="shared" si="274"/>
        <v>41830.234166666669</v>
      </c>
      <c r="T2902" s="11">
        <f t="shared" si="275"/>
        <v>41860.234166666669</v>
      </c>
      <c r="U29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02" t="str">
        <f>_xlfn.CONCAT(Table1[[#This Row],[state]],Table1[[#This Row],[Goal Range]])</f>
        <v>failed9999</v>
      </c>
    </row>
    <row r="2903" spans="1:22" ht="43.2" hidden="1">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1">
        <f t="shared" si="274"/>
        <v>41982.904386574075</v>
      </c>
      <c r="T2903" s="11">
        <f t="shared" si="275"/>
        <v>42042.904386574075</v>
      </c>
      <c r="U29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903" t="str">
        <f>_xlfn.CONCAT(Table1[[#This Row],[state]],Table1[[#This Row],[Goal Range]])</f>
        <v>failed1000</v>
      </c>
    </row>
    <row r="2904" spans="1:22" ht="43.2" hidden="1">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1">
        <f t="shared" si="274"/>
        <v>42210.439768518518</v>
      </c>
      <c r="T2904" s="11">
        <f t="shared" si="275"/>
        <v>42240.439768518518</v>
      </c>
      <c r="U29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904" t="str">
        <f>_xlfn.CONCAT(Table1[[#This Row],[state]],Table1[[#This Row],[Goal Range]])</f>
        <v>failed50000</v>
      </c>
    </row>
    <row r="2905" spans="1:22" ht="43.2" hidden="1">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1">
        <f t="shared" si="274"/>
        <v>42196.166874999995</v>
      </c>
      <c r="T2905" s="11">
        <f t="shared" si="275"/>
        <v>42256.166874999995</v>
      </c>
      <c r="U29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05" t="str">
        <f>_xlfn.CONCAT(Table1[[#This Row],[state]],Table1[[#This Row],[Goal Range]])</f>
        <v>failed9999</v>
      </c>
    </row>
    <row r="2906" spans="1:22" ht="43.2" hidden="1">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1">
        <f t="shared" si="274"/>
        <v>41940.967951388891</v>
      </c>
      <c r="T2906" s="11">
        <f t="shared" si="275"/>
        <v>41952.5</v>
      </c>
      <c r="U29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06" t="str">
        <f>_xlfn.CONCAT(Table1[[#This Row],[state]],Table1[[#This Row],[Goal Range]])</f>
        <v>failed4999</v>
      </c>
    </row>
    <row r="2907" spans="1:22" ht="43.2" hidden="1">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1">
        <f t="shared" si="274"/>
        <v>42606.056863425925</v>
      </c>
      <c r="T2907" s="11">
        <f t="shared" si="275"/>
        <v>42620.056863425925</v>
      </c>
      <c r="U29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07" t="str">
        <f>_xlfn.CONCAT(Table1[[#This Row],[state]],Table1[[#This Row],[Goal Range]])</f>
        <v>failed4999</v>
      </c>
    </row>
    <row r="2908" spans="1:22" ht="57.6" hidden="1">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1">
        <f t="shared" si="274"/>
        <v>42199.648912037039</v>
      </c>
      <c r="T2908" s="11">
        <f t="shared" si="275"/>
        <v>42217.041666666672</v>
      </c>
      <c r="U29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08" t="str">
        <f>_xlfn.CONCAT(Table1[[#This Row],[state]],Table1[[#This Row],[Goal Range]])</f>
        <v>failed9999</v>
      </c>
    </row>
    <row r="2909" spans="1:22" ht="43.2" hidden="1">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1">
        <f t="shared" si="274"/>
        <v>42444.877743055549</v>
      </c>
      <c r="T2909" s="11">
        <f t="shared" si="275"/>
        <v>42504.877743055549</v>
      </c>
      <c r="U29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09" t="str">
        <f>_xlfn.CONCAT(Table1[[#This Row],[state]],Table1[[#This Row],[Goal Range]])</f>
        <v>failed4999</v>
      </c>
    </row>
    <row r="2910" spans="1:22" ht="57.6" hidden="1">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1">
        <f t="shared" si="274"/>
        <v>42499.731701388882</v>
      </c>
      <c r="T2910" s="11">
        <f t="shared" si="275"/>
        <v>42529.731701388882</v>
      </c>
      <c r="U29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10" t="str">
        <f>_xlfn.CONCAT(Table1[[#This Row],[state]],Table1[[#This Row],[Goal Range]])</f>
        <v>failed9999</v>
      </c>
    </row>
    <row r="2911" spans="1:22" ht="43.2" hidden="1">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1">
        <f t="shared" si="274"/>
        <v>41929.266215277778</v>
      </c>
      <c r="T2911" s="11">
        <f t="shared" si="275"/>
        <v>41968.823611111111</v>
      </c>
      <c r="U29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911" t="str">
        <f>_xlfn.CONCAT(Table1[[#This Row],[state]],Table1[[#This Row],[Goal Range]])</f>
        <v>failed50000</v>
      </c>
    </row>
    <row r="2912" spans="1:22" ht="43.2" hidden="1">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1">
        <f t="shared" si="274"/>
        <v>42107.841284722221</v>
      </c>
      <c r="T2912" s="11">
        <f t="shared" si="275"/>
        <v>42167.841284722221</v>
      </c>
      <c r="U29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2912" t="str">
        <f>_xlfn.CONCAT(Table1[[#This Row],[state]],Table1[[#This Row],[Goal Range]])</f>
        <v>failed34999</v>
      </c>
    </row>
    <row r="2913" spans="1:22" ht="57.6" hidden="1">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1">
        <f t="shared" si="274"/>
        <v>42142.768819444449</v>
      </c>
      <c r="T2913" s="11">
        <f t="shared" si="275"/>
        <v>42182.768819444449</v>
      </c>
      <c r="U29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13" t="str">
        <f>_xlfn.CONCAT(Table1[[#This Row],[state]],Table1[[#This Row],[Goal Range]])</f>
        <v>failed4999</v>
      </c>
    </row>
    <row r="2914" spans="1:22" ht="43.2" hidden="1">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1">
        <f t="shared" si="274"/>
        <v>42354.131643518514</v>
      </c>
      <c r="T2914" s="11">
        <f t="shared" si="275"/>
        <v>42384.131643518514</v>
      </c>
      <c r="U29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914" t="str">
        <f>_xlfn.CONCAT(Table1[[#This Row],[state]],Table1[[#This Row],[Goal Range]])</f>
        <v>failed14999</v>
      </c>
    </row>
    <row r="2915" spans="1:22" ht="43.2" hidden="1">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1">
        <f t="shared" si="274"/>
        <v>41828.922905092593</v>
      </c>
      <c r="T2915" s="11">
        <f t="shared" si="275"/>
        <v>41888.922905092593</v>
      </c>
      <c r="U29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915" t="str">
        <f>_xlfn.CONCAT(Table1[[#This Row],[state]],Table1[[#This Row],[Goal Range]])</f>
        <v>failed14999</v>
      </c>
    </row>
    <row r="2916" spans="1:22" ht="28.8" hidden="1">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1">
        <f t="shared" si="274"/>
        <v>42017.907337962963</v>
      </c>
      <c r="T2916" s="11">
        <f t="shared" si="275"/>
        <v>42077.865671296298</v>
      </c>
      <c r="U29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916" t="str">
        <f>_xlfn.CONCAT(Table1[[#This Row],[state]],Table1[[#This Row],[Goal Range]])</f>
        <v>failed29999</v>
      </c>
    </row>
    <row r="2917" spans="1:22" ht="43.2" hidden="1">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1">
        <f t="shared" si="274"/>
        <v>42415.398032407407</v>
      </c>
      <c r="T2917" s="11">
        <f t="shared" si="275"/>
        <v>42445.356365740736</v>
      </c>
      <c r="U29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17" t="str">
        <f>_xlfn.CONCAT(Table1[[#This Row],[state]],Table1[[#This Row],[Goal Range]])</f>
        <v>failed4999</v>
      </c>
    </row>
    <row r="2918" spans="1:22" ht="43.2" hidden="1">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1">
        <f t="shared" si="274"/>
        <v>41755.476724537039</v>
      </c>
      <c r="T2918" s="11">
        <f t="shared" si="275"/>
        <v>41778.476724537039</v>
      </c>
      <c r="U29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18" t="str">
        <f>_xlfn.CONCAT(Table1[[#This Row],[state]],Table1[[#This Row],[Goal Range]])</f>
        <v>failed4999</v>
      </c>
    </row>
    <row r="2919" spans="1:22" ht="43.2" hidden="1">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1">
        <f t="shared" si="274"/>
        <v>42245.234340277777</v>
      </c>
      <c r="T2919" s="11">
        <f t="shared" si="275"/>
        <v>42263.234340277777</v>
      </c>
      <c r="U29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19" t="str">
        <f>_xlfn.CONCAT(Table1[[#This Row],[state]],Table1[[#This Row],[Goal Range]])</f>
        <v>failed4999</v>
      </c>
    </row>
    <row r="2920" spans="1:22" ht="43.2" hidden="1">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1">
        <f t="shared" si="274"/>
        <v>42278.629710648151</v>
      </c>
      <c r="T2920" s="11">
        <f t="shared" si="275"/>
        <v>42306.629710648151</v>
      </c>
      <c r="U29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20" t="str">
        <f>_xlfn.CONCAT(Table1[[#This Row],[state]],Table1[[#This Row],[Goal Range]])</f>
        <v>failed9999</v>
      </c>
    </row>
    <row r="2921" spans="1:22" ht="43.2" hidden="1">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1">
        <f t="shared" si="274"/>
        <v>41826.61954861111</v>
      </c>
      <c r="T2921" s="11">
        <f t="shared" si="275"/>
        <v>41856.61954861111</v>
      </c>
      <c r="U29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921" t="str">
        <f>_xlfn.CONCAT(Table1[[#This Row],[state]],Table1[[#This Row],[Goal Range]])</f>
        <v>failed1000</v>
      </c>
    </row>
    <row r="2922" spans="1:22" ht="43.2" hidden="1">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1">
        <f t="shared" si="274"/>
        <v>42058.792476851857</v>
      </c>
      <c r="T2922" s="11">
        <f t="shared" si="275"/>
        <v>42088.750810185185</v>
      </c>
      <c r="U29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22" t="str">
        <f>_xlfn.CONCAT(Table1[[#This Row],[state]],Table1[[#This Row],[Goal Range]])</f>
        <v>failed4999</v>
      </c>
    </row>
    <row r="2923" spans="1:22" ht="28.8" hidden="1">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1">
        <f t="shared" si="274"/>
        <v>41877.886620370373</v>
      </c>
      <c r="T2923" s="11">
        <f t="shared" si="275"/>
        <v>41907.886620370373</v>
      </c>
      <c r="U29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923" t="str">
        <f>_xlfn.CONCAT(Table1[[#This Row],[state]],Table1[[#This Row],[Goal Range]])</f>
        <v>successful1000</v>
      </c>
    </row>
    <row r="2924" spans="1:22" ht="43.2" hidden="1">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1">
        <f t="shared" si="274"/>
        <v>42097.874155092592</v>
      </c>
      <c r="T2924" s="11">
        <f t="shared" si="275"/>
        <v>42142.874155092592</v>
      </c>
      <c r="U29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924" t="str">
        <f>_xlfn.CONCAT(Table1[[#This Row],[state]],Table1[[#This Row],[Goal Range]])</f>
        <v>successful1000</v>
      </c>
    </row>
    <row r="2925" spans="1:22" ht="43.2" hidden="1">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1">
        <f t="shared" si="274"/>
        <v>42013.15253472222</v>
      </c>
      <c r="T2925" s="11">
        <f t="shared" si="275"/>
        <v>42028.125</v>
      </c>
      <c r="U29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925" t="str">
        <f>_xlfn.CONCAT(Table1[[#This Row],[state]],Table1[[#This Row],[Goal Range]])</f>
        <v>successful1000</v>
      </c>
    </row>
    <row r="2926" spans="1:22" ht="43.2" hidden="1">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1">
        <f t="shared" si="274"/>
        <v>42103.556828703702</v>
      </c>
      <c r="T2926" s="11">
        <f t="shared" si="275"/>
        <v>42133.165972222225</v>
      </c>
      <c r="U29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926" t="str">
        <f>_xlfn.CONCAT(Table1[[#This Row],[state]],Table1[[#This Row],[Goal Range]])</f>
        <v>successful29999</v>
      </c>
    </row>
    <row r="2927" spans="1:22" ht="43.2" hidden="1">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1">
        <f t="shared" si="274"/>
        <v>41863.584120370368</v>
      </c>
      <c r="T2927" s="11">
        <f t="shared" si="275"/>
        <v>41893.584120370368</v>
      </c>
      <c r="U29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2927" t="str">
        <f>_xlfn.CONCAT(Table1[[#This Row],[state]],Table1[[#This Row],[Goal Range]])</f>
        <v>successful49999</v>
      </c>
    </row>
    <row r="2928" spans="1:22" ht="43.2" hidden="1">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1">
        <f t="shared" si="274"/>
        <v>42044.765960648147</v>
      </c>
      <c r="T2928" s="11">
        <f t="shared" si="275"/>
        <v>42058.765960648147</v>
      </c>
      <c r="U29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28" t="str">
        <f>_xlfn.CONCAT(Table1[[#This Row],[state]],Table1[[#This Row],[Goal Range]])</f>
        <v>successful4999</v>
      </c>
    </row>
    <row r="2929" spans="1:22" ht="43.2" hidden="1">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1">
        <f t="shared" si="274"/>
        <v>41806.669317129628</v>
      </c>
      <c r="T2929" s="11">
        <f t="shared" si="275"/>
        <v>41835.208333333336</v>
      </c>
      <c r="U29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29" t="str">
        <f>_xlfn.CONCAT(Table1[[#This Row],[state]],Table1[[#This Row],[Goal Range]])</f>
        <v>successful4999</v>
      </c>
    </row>
    <row r="2930" spans="1:22" ht="28.8" hidden="1">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1">
        <f t="shared" si="274"/>
        <v>42403.998217592598</v>
      </c>
      <c r="T2930" s="11">
        <f t="shared" si="275"/>
        <v>42433.998217592598</v>
      </c>
      <c r="U29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30" t="str">
        <f>_xlfn.CONCAT(Table1[[#This Row],[state]],Table1[[#This Row],[Goal Range]])</f>
        <v>successful4999</v>
      </c>
    </row>
    <row r="2931" spans="1:22" ht="43.2" hidden="1">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1">
        <f t="shared" si="274"/>
        <v>41754.564328703702</v>
      </c>
      <c r="T2931" s="11">
        <f t="shared" si="275"/>
        <v>41784.564328703702</v>
      </c>
      <c r="U29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31" t="str">
        <f>_xlfn.CONCAT(Table1[[#This Row],[state]],Table1[[#This Row],[Goal Range]])</f>
        <v>successful9999</v>
      </c>
    </row>
    <row r="2932" spans="1:22" ht="43.2" hidden="1">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1">
        <f t="shared" si="274"/>
        <v>42101.584074074075</v>
      </c>
      <c r="T2932" s="11">
        <f t="shared" si="275"/>
        <v>42131.584074074075</v>
      </c>
      <c r="U29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932" t="str">
        <f>_xlfn.CONCAT(Table1[[#This Row],[state]],Table1[[#This Row],[Goal Range]])</f>
        <v>successful14999</v>
      </c>
    </row>
    <row r="2933" spans="1:22" ht="43.2" hidden="1">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1">
        <f t="shared" si="274"/>
        <v>41872.291238425925</v>
      </c>
      <c r="T2933" s="11">
        <f t="shared" si="275"/>
        <v>41897.255555555559</v>
      </c>
      <c r="U29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933" t="str">
        <f>_xlfn.CONCAT(Table1[[#This Row],[state]],Table1[[#This Row],[Goal Range]])</f>
        <v>successful1000</v>
      </c>
    </row>
    <row r="2934" spans="1:22" ht="43.2" hidden="1">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1">
        <f t="shared" si="274"/>
        <v>42025.164780092593</v>
      </c>
      <c r="T2934" s="11">
        <f t="shared" si="275"/>
        <v>42056.458333333328</v>
      </c>
      <c r="U29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34" t="str">
        <f>_xlfn.CONCAT(Table1[[#This Row],[state]],Table1[[#This Row],[Goal Range]])</f>
        <v>successful4999</v>
      </c>
    </row>
    <row r="2935" spans="1:22" ht="43.2" hidden="1">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1">
        <f t="shared" si="274"/>
        <v>42495.956631944442</v>
      </c>
      <c r="T2935" s="11">
        <f t="shared" si="275"/>
        <v>42525.956631944442</v>
      </c>
      <c r="U29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35" t="str">
        <f>_xlfn.CONCAT(Table1[[#This Row],[state]],Table1[[#This Row],[Goal Range]])</f>
        <v>successful4999</v>
      </c>
    </row>
    <row r="2936" spans="1:22" ht="43.2" hidden="1">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1">
        <f t="shared" si="274"/>
        <v>41775.636157407411</v>
      </c>
      <c r="T2936" s="11">
        <f t="shared" si="275"/>
        <v>41805.636157407411</v>
      </c>
      <c r="U29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36" t="str">
        <f>_xlfn.CONCAT(Table1[[#This Row],[state]],Table1[[#This Row],[Goal Range]])</f>
        <v>successful4999</v>
      </c>
    </row>
    <row r="2937" spans="1:22" ht="43.2" hidden="1">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1">
        <f t="shared" si="274"/>
        <v>42553.583425925928</v>
      </c>
      <c r="T2937" s="11">
        <f t="shared" si="275"/>
        <v>42611.708333333328</v>
      </c>
      <c r="U29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37" t="str">
        <f>_xlfn.CONCAT(Table1[[#This Row],[state]],Table1[[#This Row],[Goal Range]])</f>
        <v>successful4999</v>
      </c>
    </row>
    <row r="2938" spans="1:22" ht="43.2" hidden="1">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1">
        <f t="shared" si="274"/>
        <v>41912.650729166664</v>
      </c>
      <c r="T2938" s="11">
        <f t="shared" si="275"/>
        <v>41925.207638888889</v>
      </c>
      <c r="U29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38" t="str">
        <f>_xlfn.CONCAT(Table1[[#This Row],[state]],Table1[[#This Row],[Goal Range]])</f>
        <v>successful4999</v>
      </c>
    </row>
    <row r="2939" spans="1:22" ht="28.8" hidden="1">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1">
        <f t="shared" si="274"/>
        <v>41803.457326388889</v>
      </c>
      <c r="T2939" s="11">
        <f t="shared" si="275"/>
        <v>41833.457326388889</v>
      </c>
      <c r="U29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39" t="str">
        <f>_xlfn.CONCAT(Table1[[#This Row],[state]],Table1[[#This Row],[Goal Range]])</f>
        <v>successful4999</v>
      </c>
    </row>
    <row r="2940" spans="1:22" ht="43.2" hidden="1">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1">
        <f t="shared" si="274"/>
        <v>42004.703865740739</v>
      </c>
      <c r="T2940" s="11">
        <f t="shared" si="275"/>
        <v>42034.703865740739</v>
      </c>
      <c r="U29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40" t="str">
        <f>_xlfn.CONCAT(Table1[[#This Row],[state]],Table1[[#This Row],[Goal Range]])</f>
        <v>successful4999</v>
      </c>
    </row>
    <row r="2941" spans="1:22" ht="43.2" hidden="1">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1">
        <f t="shared" si="274"/>
        <v>41845.809166666666</v>
      </c>
      <c r="T2941" s="11">
        <f t="shared" si="275"/>
        <v>41879.041666666664</v>
      </c>
      <c r="U29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41" t="str">
        <f>_xlfn.CONCAT(Table1[[#This Row],[state]],Table1[[#This Row],[Goal Range]])</f>
        <v>successful9999</v>
      </c>
    </row>
    <row r="2942" spans="1:22" ht="43.2" hidden="1">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1">
        <f t="shared" si="274"/>
        <v>41982.773356481484</v>
      </c>
      <c r="T2942" s="11">
        <f t="shared" si="275"/>
        <v>42022.773356481484</v>
      </c>
      <c r="U29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42" t="str">
        <f>_xlfn.CONCAT(Table1[[#This Row],[state]],Table1[[#This Row],[Goal Range]])</f>
        <v>successful4999</v>
      </c>
    </row>
    <row r="2943" spans="1:22" ht="43.2" hidden="1">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1">
        <f t="shared" si="274"/>
        <v>42034.960127314815</v>
      </c>
      <c r="T2943" s="11">
        <f t="shared" si="275"/>
        <v>42064.960127314815</v>
      </c>
      <c r="U29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943" t="str">
        <f>_xlfn.CONCAT(Table1[[#This Row],[state]],Table1[[#This Row],[Goal Range]])</f>
        <v>failed29999</v>
      </c>
    </row>
    <row r="2944" spans="1:22" ht="43.2" hidden="1">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1">
        <f t="shared" si="274"/>
        <v>42334.803923611107</v>
      </c>
      <c r="T2944" s="11">
        <f t="shared" si="275"/>
        <v>42354.845833333333</v>
      </c>
      <c r="U29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944" t="str">
        <f>_xlfn.CONCAT(Table1[[#This Row],[state]],Table1[[#This Row],[Goal Range]])</f>
        <v>failed50000</v>
      </c>
    </row>
    <row r="2945" spans="1:22" ht="43.2" hidden="1">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e">
        <f t="shared" si="271"/>
        <v>#DIV/0!</v>
      </c>
      <c r="Q2945" t="str">
        <f t="shared" si="272"/>
        <v>theater</v>
      </c>
      <c r="R2945" t="str">
        <f t="shared" si="273"/>
        <v>spaces</v>
      </c>
      <c r="S2945" s="11">
        <f t="shared" si="274"/>
        <v>42077.129398148143</v>
      </c>
      <c r="T2945" s="11">
        <f t="shared" si="275"/>
        <v>42107.129398148143</v>
      </c>
      <c r="U29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45" t="str">
        <f>_xlfn.CONCAT(Table1[[#This Row],[state]],Table1[[#This Row],[Goal Range]])</f>
        <v>failed4999</v>
      </c>
    </row>
    <row r="2946" spans="1:22" ht="43.2" hidden="1">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276">E2946/D2946</f>
        <v>0.01</v>
      </c>
      <c r="P2946" s="6">
        <f t="shared" si="271"/>
        <v>100</v>
      </c>
      <c r="Q2946" t="str">
        <f t="shared" si="272"/>
        <v>theater</v>
      </c>
      <c r="R2946" t="str">
        <f t="shared" si="273"/>
        <v>spaces</v>
      </c>
      <c r="S2946" s="11">
        <f t="shared" si="274"/>
        <v>42132.9143287037</v>
      </c>
      <c r="T2946" s="11">
        <f t="shared" si="275"/>
        <v>42162.9143287037</v>
      </c>
      <c r="U29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946" t="str">
        <f>_xlfn.CONCAT(Table1[[#This Row],[state]],Table1[[#This Row],[Goal Range]])</f>
        <v>failed14999</v>
      </c>
    </row>
    <row r="2947" spans="1:22" ht="57.6" hidden="1">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276"/>
        <v>0</v>
      </c>
      <c r="P2947" s="6" t="e">
        <f t="shared" ref="P2947:P3010" si="277">E2947/L2947</f>
        <v>#DIV/0!</v>
      </c>
      <c r="Q2947" t="str">
        <f t="shared" ref="Q2947:Q3010" si="278">LEFT(N2947,FIND("/",N2947)-1)</f>
        <v>theater</v>
      </c>
      <c r="R2947" t="str">
        <f t="shared" ref="R2947:R3010" si="279">RIGHT(N2947,LEN(N2947)-FIND("/",N2947))</f>
        <v>spaces</v>
      </c>
      <c r="S2947" s="11">
        <f t="shared" ref="S2947:S3010" si="280">(((J2947/60)/60)/24)+DATE(1970,1,1)</f>
        <v>42118.139583333337</v>
      </c>
      <c r="T2947" s="11">
        <f t="shared" ref="T2947:T3010" si="281">(((I2947/60)/60)/24)+DATE(1970,1,1)</f>
        <v>42148.139583333337</v>
      </c>
      <c r="U29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947" t="str">
        <f>_xlfn.CONCAT(Table1[[#This Row],[state]],Table1[[#This Row],[Goal Range]])</f>
        <v>failed0</v>
      </c>
    </row>
    <row r="2948" spans="1:22" ht="43.2" hidden="1">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1">
        <f t="shared" si="280"/>
        <v>42567.531157407408</v>
      </c>
      <c r="T2948" s="11">
        <f t="shared" si="281"/>
        <v>42597.531157407408</v>
      </c>
      <c r="U29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48" t="str">
        <f>_xlfn.CONCAT(Table1[[#This Row],[state]],Table1[[#This Row],[Goal Range]])</f>
        <v>failed4999</v>
      </c>
    </row>
    <row r="2949" spans="1:22" ht="57.6" hidden="1">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1">
        <f t="shared" si="280"/>
        <v>42649.562118055561</v>
      </c>
      <c r="T2949" s="11">
        <f t="shared" si="281"/>
        <v>42698.715972222228</v>
      </c>
      <c r="U29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949" t="str">
        <f>_xlfn.CONCAT(Table1[[#This Row],[state]],Table1[[#This Row],[Goal Range]])</f>
        <v>failed29999</v>
      </c>
    </row>
    <row r="2950" spans="1:22" ht="57.6" hidden="1">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1">
        <f t="shared" si="280"/>
        <v>42097.649224537032</v>
      </c>
      <c r="T2950" s="11">
        <f t="shared" si="281"/>
        <v>42157.649224537032</v>
      </c>
      <c r="U29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950" t="str">
        <f>_xlfn.CONCAT(Table1[[#This Row],[state]],Table1[[#This Row],[Goal Range]])</f>
        <v>failed50000</v>
      </c>
    </row>
    <row r="2951" spans="1:22" ht="43.2" hidden="1">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1">
        <f t="shared" si="280"/>
        <v>42297.823113425926</v>
      </c>
      <c r="T2951" s="11">
        <f t="shared" si="281"/>
        <v>42327.864780092597</v>
      </c>
      <c r="U29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51" t="str">
        <f>_xlfn.CONCAT(Table1[[#This Row],[state]],Table1[[#This Row],[Goal Range]])</f>
        <v>failed4999</v>
      </c>
    </row>
    <row r="2952" spans="1:22" ht="43.2" hidden="1">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e">
        <f t="shared" si="277"/>
        <v>#DIV/0!</v>
      </c>
      <c r="Q2952" t="str">
        <f t="shared" si="278"/>
        <v>theater</v>
      </c>
      <c r="R2952" t="str">
        <f t="shared" si="279"/>
        <v>spaces</v>
      </c>
      <c r="S2952" s="11">
        <f t="shared" si="280"/>
        <v>42362.36518518519</v>
      </c>
      <c r="T2952" s="11">
        <f t="shared" si="281"/>
        <v>42392.36518518519</v>
      </c>
      <c r="U29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952" t="str">
        <f>_xlfn.CONCAT(Table1[[#This Row],[state]],Table1[[#This Row],[Goal Range]])</f>
        <v>failed50000</v>
      </c>
    </row>
    <row r="2953" spans="1:22" ht="57.6" hidden="1">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1">
        <f t="shared" si="280"/>
        <v>41872.802928240737</v>
      </c>
      <c r="T2953" s="11">
        <f t="shared" si="281"/>
        <v>41917.802928240737</v>
      </c>
      <c r="U29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2953" t="str">
        <f>_xlfn.CONCAT(Table1[[#This Row],[state]],Table1[[#This Row],[Goal Range]])</f>
        <v>canceled0</v>
      </c>
    </row>
    <row r="2954" spans="1:22" ht="43.2" hidden="1">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1">
        <f t="shared" si="280"/>
        <v>42628.690266203703</v>
      </c>
      <c r="T2954" s="11">
        <f t="shared" si="281"/>
        <v>42660.166666666672</v>
      </c>
      <c r="U29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954" t="str">
        <f>_xlfn.CONCAT(Table1[[#This Row],[state]],Table1[[#This Row],[Goal Range]])</f>
        <v>canceled24999</v>
      </c>
    </row>
    <row r="2955" spans="1:22" ht="43.2" hidden="1">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1">
        <f t="shared" si="280"/>
        <v>42255.791909722218</v>
      </c>
      <c r="T2955" s="11">
        <f t="shared" si="281"/>
        <v>42285.791909722218</v>
      </c>
      <c r="U29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955" t="str">
        <f>_xlfn.CONCAT(Table1[[#This Row],[state]],Table1[[#This Row],[Goal Range]])</f>
        <v>canceled50000</v>
      </c>
    </row>
    <row r="2956" spans="1:22" ht="43.2" hidden="1">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e">
        <f t="shared" si="277"/>
        <v>#DIV/0!</v>
      </c>
      <c r="Q2956" t="str">
        <f t="shared" si="278"/>
        <v>theater</v>
      </c>
      <c r="R2956" t="str">
        <f t="shared" si="279"/>
        <v>spaces</v>
      </c>
      <c r="S2956" s="11">
        <f t="shared" si="280"/>
        <v>42790.583368055552</v>
      </c>
      <c r="T2956" s="11">
        <f t="shared" si="281"/>
        <v>42810.541701388895</v>
      </c>
      <c r="U29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956" t="str">
        <f>_xlfn.CONCAT(Table1[[#This Row],[state]],Table1[[#This Row],[Goal Range]])</f>
        <v>canceled19999</v>
      </c>
    </row>
    <row r="2957" spans="1:22" ht="28.8" hidden="1">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1">
        <f t="shared" si="280"/>
        <v>42141.741307870368</v>
      </c>
      <c r="T2957" s="11">
        <f t="shared" si="281"/>
        <v>42171.741307870368</v>
      </c>
      <c r="U29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57" t="str">
        <f>_xlfn.CONCAT(Table1[[#This Row],[state]],Table1[[#This Row],[Goal Range]])</f>
        <v>canceled4999</v>
      </c>
    </row>
    <row r="2958" spans="1:22" ht="43.2" hidden="1">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1">
        <f t="shared" si="280"/>
        <v>42464.958912037036</v>
      </c>
      <c r="T2958" s="11">
        <f t="shared" si="281"/>
        <v>42494.958912037036</v>
      </c>
      <c r="U29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58" t="str">
        <f>_xlfn.CONCAT(Table1[[#This Row],[state]],Table1[[#This Row],[Goal Range]])</f>
        <v>canceled9999</v>
      </c>
    </row>
    <row r="2959" spans="1:22" ht="43.2" hidden="1">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1">
        <f t="shared" si="280"/>
        <v>42031.011249999996</v>
      </c>
      <c r="T2959" s="11">
        <f t="shared" si="281"/>
        <v>42090.969583333332</v>
      </c>
      <c r="U29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959" t="str">
        <f>_xlfn.CONCAT(Table1[[#This Row],[state]],Table1[[#This Row],[Goal Range]])</f>
        <v>canceled19999</v>
      </c>
    </row>
    <row r="2960" spans="1:22" ht="43.2" hidden="1">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e">
        <f t="shared" si="277"/>
        <v>#DIV/0!</v>
      </c>
      <c r="Q2960" t="str">
        <f t="shared" si="278"/>
        <v>theater</v>
      </c>
      <c r="R2960" t="str">
        <f t="shared" si="279"/>
        <v>spaces</v>
      </c>
      <c r="S2960" s="11">
        <f t="shared" si="280"/>
        <v>42438.779131944444</v>
      </c>
      <c r="T2960" s="11">
        <f t="shared" si="281"/>
        <v>42498.73746527778</v>
      </c>
      <c r="U29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960" t="str">
        <f>_xlfn.CONCAT(Table1[[#This Row],[state]],Table1[[#This Row],[Goal Range]])</f>
        <v>canceled50000</v>
      </c>
    </row>
    <row r="2961" spans="1:22" ht="43.2" hidden="1">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e">
        <f t="shared" si="277"/>
        <v>#DIV/0!</v>
      </c>
      <c r="Q2961" t="str">
        <f t="shared" si="278"/>
        <v>theater</v>
      </c>
      <c r="R2961" t="str">
        <f t="shared" si="279"/>
        <v>spaces</v>
      </c>
      <c r="S2961" s="11">
        <f t="shared" si="280"/>
        <v>42498.008391203708</v>
      </c>
      <c r="T2961" s="11">
        <f t="shared" si="281"/>
        <v>42528.008391203708</v>
      </c>
      <c r="U29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961" t="str">
        <f>_xlfn.CONCAT(Table1[[#This Row],[state]],Table1[[#This Row],[Goal Range]])</f>
        <v>canceled14999</v>
      </c>
    </row>
    <row r="2962" spans="1:22" ht="43.2" hidden="1">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e">
        <f t="shared" si="277"/>
        <v>#DIV/0!</v>
      </c>
      <c r="Q2962" t="str">
        <f t="shared" si="278"/>
        <v>theater</v>
      </c>
      <c r="R2962" t="str">
        <f t="shared" si="279"/>
        <v>spaces</v>
      </c>
      <c r="S2962" s="11">
        <f t="shared" si="280"/>
        <v>41863.757210648146</v>
      </c>
      <c r="T2962" s="11">
        <f t="shared" si="281"/>
        <v>41893.757210648146</v>
      </c>
      <c r="U29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962" t="str">
        <f>_xlfn.CONCAT(Table1[[#This Row],[state]],Table1[[#This Row],[Goal Range]])</f>
        <v>canceled50000</v>
      </c>
    </row>
    <row r="2963" spans="1:22" ht="43.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1">
        <f t="shared" si="280"/>
        <v>42061.212488425925</v>
      </c>
      <c r="T2963" s="11">
        <f t="shared" si="281"/>
        <v>42089.166666666672</v>
      </c>
      <c r="U29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63" t="str">
        <f>_xlfn.CONCAT(Table1[[#This Row],[state]],Table1[[#This Row],[Goal Range]])</f>
        <v>successful9999</v>
      </c>
    </row>
    <row r="2964" spans="1:22" ht="43.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1">
        <f t="shared" si="280"/>
        <v>42036.24428240741</v>
      </c>
      <c r="T2964" s="11">
        <f t="shared" si="281"/>
        <v>42064.290972222225</v>
      </c>
      <c r="U29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64" t="str">
        <f>_xlfn.CONCAT(Table1[[#This Row],[state]],Table1[[#This Row],[Goal Range]])</f>
        <v>successful4999</v>
      </c>
    </row>
    <row r="2965" spans="1:22" ht="57.6">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1">
        <f t="shared" si="280"/>
        <v>42157.470185185186</v>
      </c>
      <c r="T2965" s="11">
        <f t="shared" si="281"/>
        <v>42187.470185185186</v>
      </c>
      <c r="U29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965" t="str">
        <f>_xlfn.CONCAT(Table1[[#This Row],[state]],Table1[[#This Row],[Goal Range]])</f>
        <v>successful14999</v>
      </c>
    </row>
    <row r="2966" spans="1:22" ht="43.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1">
        <f t="shared" si="280"/>
        <v>41827.909942129627</v>
      </c>
      <c r="T2966" s="11">
        <f t="shared" si="281"/>
        <v>41857.897222222222</v>
      </c>
      <c r="U29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66" t="str">
        <f>_xlfn.CONCAT(Table1[[#This Row],[state]],Table1[[#This Row],[Goal Range]])</f>
        <v>successful9999</v>
      </c>
    </row>
    <row r="2967" spans="1:22" ht="57.6">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1">
        <f t="shared" si="280"/>
        <v>42162.729548611111</v>
      </c>
      <c r="T2967" s="11">
        <f t="shared" si="281"/>
        <v>42192.729548611111</v>
      </c>
      <c r="U29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67" t="str">
        <f>_xlfn.CONCAT(Table1[[#This Row],[state]],Table1[[#This Row],[Goal Range]])</f>
        <v>successful4999</v>
      </c>
    </row>
    <row r="2968" spans="1:22" ht="43.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1">
        <f t="shared" si="280"/>
        <v>42233.738564814819</v>
      </c>
      <c r="T2968" s="11">
        <f t="shared" si="281"/>
        <v>42263.738564814819</v>
      </c>
      <c r="U29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968" t="str">
        <f>_xlfn.CONCAT(Table1[[#This Row],[state]],Table1[[#This Row],[Goal Range]])</f>
        <v>successful14999</v>
      </c>
    </row>
    <row r="2969" spans="1:22" ht="43.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1">
        <f t="shared" si="280"/>
        <v>42042.197824074072</v>
      </c>
      <c r="T2969" s="11">
        <f t="shared" si="281"/>
        <v>42072.156157407408</v>
      </c>
      <c r="U29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69" t="str">
        <f>_xlfn.CONCAT(Table1[[#This Row],[state]],Table1[[#This Row],[Goal Range]])</f>
        <v>successful9999</v>
      </c>
    </row>
    <row r="2970" spans="1:22" ht="28.8">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1">
        <f t="shared" si="280"/>
        <v>42585.523842592593</v>
      </c>
      <c r="T2970" s="11">
        <f t="shared" si="281"/>
        <v>42599.165972222225</v>
      </c>
      <c r="U29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70" t="str">
        <f>_xlfn.CONCAT(Table1[[#This Row],[state]],Table1[[#This Row],[Goal Range]])</f>
        <v>successful4999</v>
      </c>
    </row>
    <row r="2971" spans="1:22" ht="43.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1">
        <f t="shared" si="280"/>
        <v>42097.786493055552</v>
      </c>
      <c r="T2971" s="11">
        <f t="shared" si="281"/>
        <v>42127.952083333337</v>
      </c>
      <c r="U29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71" t="str">
        <f>_xlfn.CONCAT(Table1[[#This Row],[state]],Table1[[#This Row],[Goal Range]])</f>
        <v>successful4999</v>
      </c>
    </row>
    <row r="2972" spans="1:22" ht="43.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1">
        <f t="shared" si="280"/>
        <v>41808.669571759259</v>
      </c>
      <c r="T2972" s="11">
        <f t="shared" si="281"/>
        <v>41838.669571759259</v>
      </c>
      <c r="U29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72" t="str">
        <f>_xlfn.CONCAT(Table1[[#This Row],[state]],Table1[[#This Row],[Goal Range]])</f>
        <v>successful9999</v>
      </c>
    </row>
    <row r="2973" spans="1:22" ht="43.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1">
        <f t="shared" si="280"/>
        <v>41852.658310185187</v>
      </c>
      <c r="T2973" s="11">
        <f t="shared" si="281"/>
        <v>41882.658310185187</v>
      </c>
      <c r="U29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73" t="str">
        <f>_xlfn.CONCAT(Table1[[#This Row],[state]],Table1[[#This Row],[Goal Range]])</f>
        <v>successful4999</v>
      </c>
    </row>
    <row r="2974" spans="1:22" ht="28.8">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1">
        <f t="shared" si="280"/>
        <v>42694.110185185185</v>
      </c>
      <c r="T2974" s="11">
        <f t="shared" si="281"/>
        <v>42709.041666666672</v>
      </c>
      <c r="U29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74" t="str">
        <f>_xlfn.CONCAT(Table1[[#This Row],[state]],Table1[[#This Row],[Goal Range]])</f>
        <v>successful4999</v>
      </c>
    </row>
    <row r="2975" spans="1:22" ht="43.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1">
        <f t="shared" si="280"/>
        <v>42341.818379629629</v>
      </c>
      <c r="T2975" s="11">
        <f t="shared" si="281"/>
        <v>42370.166666666672</v>
      </c>
      <c r="U29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75" t="str">
        <f>_xlfn.CONCAT(Table1[[#This Row],[state]],Table1[[#This Row],[Goal Range]])</f>
        <v>successful9999</v>
      </c>
    </row>
    <row r="2976" spans="1:22" ht="57.6">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1">
        <f t="shared" si="280"/>
        <v>41880.061006944445</v>
      </c>
      <c r="T2976" s="11">
        <f t="shared" si="281"/>
        <v>41908.065972222219</v>
      </c>
      <c r="U29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76" t="str">
        <f>_xlfn.CONCAT(Table1[[#This Row],[state]],Table1[[#This Row],[Goal Range]])</f>
        <v>successful9999</v>
      </c>
    </row>
    <row r="2977" spans="1:22" ht="43.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1">
        <f t="shared" si="280"/>
        <v>41941.683865740742</v>
      </c>
      <c r="T2977" s="11">
        <f t="shared" si="281"/>
        <v>41970.125</v>
      </c>
      <c r="U29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77" t="str">
        <f>_xlfn.CONCAT(Table1[[#This Row],[state]],Table1[[#This Row],[Goal Range]])</f>
        <v>successful9999</v>
      </c>
    </row>
    <row r="2978" spans="1:22" ht="43.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1">
        <f t="shared" si="280"/>
        <v>42425.730671296296</v>
      </c>
      <c r="T2978" s="11">
        <f t="shared" si="281"/>
        <v>42442.5</v>
      </c>
      <c r="U29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978" t="str">
        <f>_xlfn.CONCAT(Table1[[#This Row],[state]],Table1[[#This Row],[Goal Range]])</f>
        <v>successful1000</v>
      </c>
    </row>
    <row r="2979" spans="1:22" ht="57.6">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1">
        <f t="shared" si="280"/>
        <v>42026.88118055556</v>
      </c>
      <c r="T2979" s="11">
        <f t="shared" si="281"/>
        <v>42086.093055555553</v>
      </c>
      <c r="U29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79" t="str">
        <f>_xlfn.CONCAT(Table1[[#This Row],[state]],Table1[[#This Row],[Goal Range]])</f>
        <v>successful4999</v>
      </c>
    </row>
    <row r="2980" spans="1:22" ht="57.6">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1">
        <f t="shared" si="280"/>
        <v>41922.640590277777</v>
      </c>
      <c r="T2980" s="11">
        <f t="shared" si="281"/>
        <v>41932.249305555553</v>
      </c>
      <c r="U29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980" t="str">
        <f>_xlfn.CONCAT(Table1[[#This Row],[state]],Table1[[#This Row],[Goal Range]])</f>
        <v>successful1000</v>
      </c>
    </row>
    <row r="2981" spans="1:22" ht="43.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1">
        <f t="shared" si="280"/>
        <v>41993.824340277773</v>
      </c>
      <c r="T2981" s="11">
        <f t="shared" si="281"/>
        <v>42010.25</v>
      </c>
      <c r="U29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81" t="str">
        <f>_xlfn.CONCAT(Table1[[#This Row],[state]],Table1[[#This Row],[Goal Range]])</f>
        <v>successful9999</v>
      </c>
    </row>
    <row r="2982" spans="1:22" ht="43.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1">
        <f t="shared" si="280"/>
        <v>42219.915856481486</v>
      </c>
      <c r="T2982" s="11">
        <f t="shared" si="281"/>
        <v>42240.083333333328</v>
      </c>
      <c r="U29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82" t="str">
        <f>_xlfn.CONCAT(Table1[[#This Row],[state]],Table1[[#This Row],[Goal Range]])</f>
        <v>successful4999</v>
      </c>
    </row>
    <row r="2983" spans="1:22" ht="57.6" hidden="1">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1">
        <f t="shared" si="280"/>
        <v>42225.559675925921</v>
      </c>
      <c r="T2983" s="11">
        <f t="shared" si="281"/>
        <v>42270.559675925921</v>
      </c>
      <c r="U29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83" t="str">
        <f>_xlfn.CONCAT(Table1[[#This Row],[state]],Table1[[#This Row],[Goal Range]])</f>
        <v>successful4999</v>
      </c>
    </row>
    <row r="2984" spans="1:22" ht="28.8" hidden="1">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1">
        <f t="shared" si="280"/>
        <v>42381.686840277776</v>
      </c>
      <c r="T2984" s="11">
        <f t="shared" si="281"/>
        <v>42411.686840277776</v>
      </c>
      <c r="U29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84" t="str">
        <f>_xlfn.CONCAT(Table1[[#This Row],[state]],Table1[[#This Row],[Goal Range]])</f>
        <v>successful9999</v>
      </c>
    </row>
    <row r="2985" spans="1:22" ht="43.2" hidden="1">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1">
        <f t="shared" si="280"/>
        <v>41894.632361111115</v>
      </c>
      <c r="T2985" s="11">
        <f t="shared" si="281"/>
        <v>41954.674027777779</v>
      </c>
      <c r="U29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2985" t="str">
        <f>_xlfn.CONCAT(Table1[[#This Row],[state]],Table1[[#This Row],[Goal Range]])</f>
        <v>successful50000</v>
      </c>
    </row>
    <row r="2986" spans="1:22" ht="57.6" hidden="1">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1">
        <f t="shared" si="280"/>
        <v>42576.278715277775</v>
      </c>
      <c r="T2986" s="11">
        <f t="shared" si="281"/>
        <v>42606.278715277775</v>
      </c>
      <c r="U29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986" t="str">
        <f>_xlfn.CONCAT(Table1[[#This Row],[state]],Table1[[#This Row],[Goal Range]])</f>
        <v>successful29999</v>
      </c>
    </row>
    <row r="2987" spans="1:22" ht="57.6" hidden="1">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1">
        <f t="shared" si="280"/>
        <v>42654.973703703698</v>
      </c>
      <c r="T2987" s="11">
        <f t="shared" si="281"/>
        <v>42674.166666666672</v>
      </c>
      <c r="U29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987" t="str">
        <f>_xlfn.CONCAT(Table1[[#This Row],[state]],Table1[[#This Row],[Goal Range]])</f>
        <v>successful14999</v>
      </c>
    </row>
    <row r="2988" spans="1:22" ht="43.2" hidden="1">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1">
        <f t="shared" si="280"/>
        <v>42431.500069444446</v>
      </c>
      <c r="T2988" s="11">
        <f t="shared" si="281"/>
        <v>42491.458402777775</v>
      </c>
      <c r="U29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88" t="str">
        <f>_xlfn.CONCAT(Table1[[#This Row],[state]],Table1[[#This Row],[Goal Range]])</f>
        <v>successful4999</v>
      </c>
    </row>
    <row r="2989" spans="1:22" ht="57.6" hidden="1">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1">
        <f t="shared" si="280"/>
        <v>42627.307303240741</v>
      </c>
      <c r="T2989" s="11">
        <f t="shared" si="281"/>
        <v>42656</v>
      </c>
      <c r="U29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2989" t="str">
        <f>_xlfn.CONCAT(Table1[[#This Row],[state]],Table1[[#This Row],[Goal Range]])</f>
        <v>successful29999</v>
      </c>
    </row>
    <row r="2990" spans="1:22" ht="43.2" hidden="1">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1">
        <f t="shared" si="280"/>
        <v>42511.362048611118</v>
      </c>
      <c r="T2990" s="11">
        <f t="shared" si="281"/>
        <v>42541.362048611118</v>
      </c>
      <c r="U29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90" t="str">
        <f>_xlfn.CONCAT(Table1[[#This Row],[state]],Table1[[#This Row],[Goal Range]])</f>
        <v>successful4999</v>
      </c>
    </row>
    <row r="2991" spans="1:22" hidden="1">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1">
        <f t="shared" si="280"/>
        <v>42337.02039351852</v>
      </c>
      <c r="T2991" s="11">
        <f t="shared" si="281"/>
        <v>42359.207638888889</v>
      </c>
      <c r="U29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2991" t="str">
        <f>_xlfn.CONCAT(Table1[[#This Row],[state]],Table1[[#This Row],[Goal Range]])</f>
        <v>successful24999</v>
      </c>
    </row>
    <row r="2992" spans="1:22" ht="43.2" hidden="1">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1">
        <f t="shared" si="280"/>
        <v>42341.57430555555</v>
      </c>
      <c r="T2992" s="11">
        <f t="shared" si="281"/>
        <v>42376.57430555555</v>
      </c>
      <c r="U29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992" t="str">
        <f>_xlfn.CONCAT(Table1[[#This Row],[state]],Table1[[#This Row],[Goal Range]])</f>
        <v>successful14999</v>
      </c>
    </row>
    <row r="2993" spans="1:22" ht="43.2" hidden="1">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1">
        <f t="shared" si="280"/>
        <v>42740.837152777778</v>
      </c>
      <c r="T2993" s="11">
        <f t="shared" si="281"/>
        <v>42762.837152777778</v>
      </c>
      <c r="U29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2993" t="str">
        <f>_xlfn.CONCAT(Table1[[#This Row],[state]],Table1[[#This Row],[Goal Range]])</f>
        <v>successful9999</v>
      </c>
    </row>
    <row r="2994" spans="1:22" ht="43.2" hidden="1">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1">
        <f t="shared" si="280"/>
        <v>42622.767476851848</v>
      </c>
      <c r="T2994" s="11">
        <f t="shared" si="281"/>
        <v>42652.767476851848</v>
      </c>
      <c r="U29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94" t="str">
        <f>_xlfn.CONCAT(Table1[[#This Row],[state]],Table1[[#This Row],[Goal Range]])</f>
        <v>successful4999</v>
      </c>
    </row>
    <row r="2995" spans="1:22" hidden="1">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1">
        <f t="shared" si="280"/>
        <v>42390.838738425926</v>
      </c>
      <c r="T2995" s="11">
        <f t="shared" si="281"/>
        <v>42420.838738425926</v>
      </c>
      <c r="U29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2995" t="str">
        <f>_xlfn.CONCAT(Table1[[#This Row],[state]],Table1[[#This Row],[Goal Range]])</f>
        <v>successful4999</v>
      </c>
    </row>
    <row r="2996" spans="1:22" ht="43.2" hidden="1">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1">
        <f t="shared" si="280"/>
        <v>41885.478842592594</v>
      </c>
      <c r="T2996" s="11">
        <f t="shared" si="281"/>
        <v>41915.478842592594</v>
      </c>
      <c r="U29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2996" t="str">
        <f>_xlfn.CONCAT(Table1[[#This Row],[state]],Table1[[#This Row],[Goal Range]])</f>
        <v>successful1000</v>
      </c>
    </row>
    <row r="2997" spans="1:22" ht="43.2" hidden="1">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1">
        <f t="shared" si="280"/>
        <v>42724.665173611109</v>
      </c>
      <c r="T2997" s="11">
        <f t="shared" si="281"/>
        <v>42754.665173611109</v>
      </c>
      <c r="U29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2997" t="str">
        <f>_xlfn.CONCAT(Table1[[#This Row],[state]],Table1[[#This Row],[Goal Range]])</f>
        <v>successful19999</v>
      </c>
    </row>
    <row r="2998" spans="1:22" ht="28.8" hidden="1">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1">
        <f t="shared" si="280"/>
        <v>42090.912500000006</v>
      </c>
      <c r="T2998" s="11">
        <f t="shared" si="281"/>
        <v>42150.912500000006</v>
      </c>
      <c r="U29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2998" t="str">
        <f>_xlfn.CONCAT(Table1[[#This Row],[state]],Table1[[#This Row],[Goal Range]])</f>
        <v>successful39999</v>
      </c>
    </row>
    <row r="2999" spans="1:22" ht="43.2" hidden="1">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1">
        <f t="shared" si="280"/>
        <v>42775.733715277776</v>
      </c>
      <c r="T2999" s="11">
        <f t="shared" si="281"/>
        <v>42793.207638888889</v>
      </c>
      <c r="U29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2999" t="str">
        <f>_xlfn.CONCAT(Table1[[#This Row],[state]],Table1[[#This Row],[Goal Range]])</f>
        <v>successful14999</v>
      </c>
    </row>
    <row r="3000" spans="1:22" ht="43.2" hidden="1">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1">
        <f t="shared" si="280"/>
        <v>41778.193622685183</v>
      </c>
      <c r="T3000" s="11">
        <f t="shared" si="281"/>
        <v>41806.184027777781</v>
      </c>
      <c r="U30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3000" t="str">
        <f>_xlfn.CONCAT(Table1[[#This Row],[state]],Table1[[#This Row],[Goal Range]])</f>
        <v>successful0</v>
      </c>
    </row>
    <row r="3001" spans="1:22" ht="43.2" hidden="1">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1">
        <f t="shared" si="280"/>
        <v>42780.740277777775</v>
      </c>
      <c r="T3001" s="11">
        <f t="shared" si="281"/>
        <v>42795.083333333328</v>
      </c>
      <c r="U30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01" t="str">
        <f>_xlfn.CONCAT(Table1[[#This Row],[state]],Table1[[#This Row],[Goal Range]])</f>
        <v>successful4999</v>
      </c>
    </row>
    <row r="3002" spans="1:22" ht="43.2" hidden="1">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1">
        <f t="shared" si="280"/>
        <v>42752.827199074076</v>
      </c>
      <c r="T3002" s="11">
        <f t="shared" si="281"/>
        <v>42766.75</v>
      </c>
      <c r="U30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002" t="str">
        <f>_xlfn.CONCAT(Table1[[#This Row],[state]],Table1[[#This Row],[Goal Range]])</f>
        <v>successful1000</v>
      </c>
    </row>
    <row r="3003" spans="1:22" ht="43.2" hidden="1">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1">
        <f t="shared" si="280"/>
        <v>42534.895625000005</v>
      </c>
      <c r="T3003" s="11">
        <f t="shared" si="281"/>
        <v>42564.895625000005</v>
      </c>
      <c r="U30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003" t="str">
        <f>_xlfn.CONCAT(Table1[[#This Row],[state]],Table1[[#This Row],[Goal Range]])</f>
        <v>successful9999</v>
      </c>
    </row>
    <row r="3004" spans="1:22" ht="28.8" hidden="1">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1">
        <f t="shared" si="280"/>
        <v>41239.83625</v>
      </c>
      <c r="T3004" s="11">
        <f t="shared" si="281"/>
        <v>41269.83625</v>
      </c>
      <c r="U30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004" t="str">
        <f>_xlfn.CONCAT(Table1[[#This Row],[state]],Table1[[#This Row],[Goal Range]])</f>
        <v>successful9999</v>
      </c>
    </row>
    <row r="3005" spans="1:22" ht="43.2" hidden="1">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1">
        <f t="shared" si="280"/>
        <v>42398.849259259259</v>
      </c>
      <c r="T3005" s="11">
        <f t="shared" si="281"/>
        <v>42430.249305555553</v>
      </c>
      <c r="U30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05" t="str">
        <f>_xlfn.CONCAT(Table1[[#This Row],[state]],Table1[[#This Row],[Goal Range]])</f>
        <v>successful4999</v>
      </c>
    </row>
    <row r="3006" spans="1:22" ht="57.6" hidden="1">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1">
        <f t="shared" si="280"/>
        <v>41928.881064814814</v>
      </c>
      <c r="T3006" s="11">
        <f t="shared" si="281"/>
        <v>41958.922731481478</v>
      </c>
      <c r="U30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3006" t="str">
        <f>_xlfn.CONCAT(Table1[[#This Row],[state]],Table1[[#This Row],[Goal Range]])</f>
        <v>successful44999</v>
      </c>
    </row>
    <row r="3007" spans="1:22" ht="43.2" hidden="1">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1">
        <f t="shared" si="280"/>
        <v>41888.674826388888</v>
      </c>
      <c r="T3007" s="11">
        <f t="shared" si="281"/>
        <v>41918.674826388888</v>
      </c>
      <c r="U30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007" t="str">
        <f>_xlfn.CONCAT(Table1[[#This Row],[state]],Table1[[#This Row],[Goal Range]])</f>
        <v>successful14999</v>
      </c>
    </row>
    <row r="3008" spans="1:22" ht="28.8" hidden="1">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1">
        <f t="shared" si="280"/>
        <v>41957.756840277783</v>
      </c>
      <c r="T3008" s="11">
        <f t="shared" si="281"/>
        <v>41987.756840277783</v>
      </c>
      <c r="U30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008" t="str">
        <f>_xlfn.CONCAT(Table1[[#This Row],[state]],Table1[[#This Row],[Goal Range]])</f>
        <v>successful9999</v>
      </c>
    </row>
    <row r="3009" spans="1:22" ht="28.8" hidden="1">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1">
        <f t="shared" si="280"/>
        <v>42098.216238425928</v>
      </c>
      <c r="T3009" s="11">
        <f t="shared" si="281"/>
        <v>42119.216238425928</v>
      </c>
      <c r="U30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009" t="str">
        <f>_xlfn.CONCAT(Table1[[#This Row],[state]],Table1[[#This Row],[Goal Range]])</f>
        <v>successful1000</v>
      </c>
    </row>
    <row r="3010" spans="1:22" ht="43.2" hidden="1">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282">E3010/D3010</f>
        <v>1.0116666666666667</v>
      </c>
      <c r="P3010" s="6">
        <f t="shared" si="277"/>
        <v>116.73076923076923</v>
      </c>
      <c r="Q3010" t="str">
        <f t="shared" si="278"/>
        <v>theater</v>
      </c>
      <c r="R3010" t="str">
        <f t="shared" si="279"/>
        <v>spaces</v>
      </c>
      <c r="S3010" s="11">
        <f t="shared" si="280"/>
        <v>42360.212025462963</v>
      </c>
      <c r="T3010" s="11">
        <f t="shared" si="281"/>
        <v>42390.212025462963</v>
      </c>
      <c r="U30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10" t="str">
        <f>_xlfn.CONCAT(Table1[[#This Row],[state]],Table1[[#This Row],[Goal Range]])</f>
        <v>successful4999</v>
      </c>
    </row>
    <row r="3011" spans="1:22" ht="43.2" hidden="1">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282"/>
        <v>1.19756</v>
      </c>
      <c r="P3011" s="6">
        <f t="shared" ref="P3011:P3074" si="283">E3011/L3011</f>
        <v>233.8984375</v>
      </c>
      <c r="Q3011" t="str">
        <f t="shared" ref="Q3011:Q3074" si="284">LEFT(N3011,FIND("/",N3011)-1)</f>
        <v>theater</v>
      </c>
      <c r="R3011" t="str">
        <f t="shared" ref="R3011:R3074" si="285">RIGHT(N3011,LEN(N3011)-FIND("/",N3011))</f>
        <v>spaces</v>
      </c>
      <c r="S3011" s="11">
        <f t="shared" ref="S3011:S3074" si="286">(((J3011/60)/60)/24)+DATE(1970,1,1)</f>
        <v>41939.569907407407</v>
      </c>
      <c r="T3011" s="11">
        <f t="shared" ref="T3011:T3074" si="287">(((I3011/60)/60)/24)+DATE(1970,1,1)</f>
        <v>41969.611574074079</v>
      </c>
      <c r="U30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011" t="str">
        <f>_xlfn.CONCAT(Table1[[#This Row],[state]],Table1[[#This Row],[Goal Range]])</f>
        <v>successful29999</v>
      </c>
    </row>
    <row r="3012" spans="1:22" ht="43.2" hidden="1">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1">
        <f t="shared" si="286"/>
        <v>41996.832395833335</v>
      </c>
      <c r="T3012" s="11">
        <f t="shared" si="287"/>
        <v>42056.832395833335</v>
      </c>
      <c r="U30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12" t="str">
        <f>_xlfn.CONCAT(Table1[[#This Row],[state]],Table1[[#This Row],[Goal Range]])</f>
        <v>successful4999</v>
      </c>
    </row>
    <row r="3013" spans="1:22" ht="43.2" hidden="1">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1">
        <f t="shared" si="286"/>
        <v>42334.468935185185</v>
      </c>
      <c r="T3013" s="11">
        <f t="shared" si="287"/>
        <v>42361.957638888889</v>
      </c>
      <c r="U30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013" t="str">
        <f>_xlfn.CONCAT(Table1[[#This Row],[state]],Table1[[#This Row],[Goal Range]])</f>
        <v>successful1000</v>
      </c>
    </row>
    <row r="3014" spans="1:22" ht="43.2" hidden="1">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1">
        <f t="shared" si="286"/>
        <v>42024.702893518523</v>
      </c>
      <c r="T3014" s="11">
        <f t="shared" si="287"/>
        <v>42045.702893518523</v>
      </c>
      <c r="U30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14" t="str">
        <f>_xlfn.CONCAT(Table1[[#This Row],[state]],Table1[[#This Row],[Goal Range]])</f>
        <v>successful4999</v>
      </c>
    </row>
    <row r="3015" spans="1:22" ht="43.2" hidden="1">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1">
        <f t="shared" si="286"/>
        <v>42146.836215277777</v>
      </c>
      <c r="T3015" s="11">
        <f t="shared" si="287"/>
        <v>42176.836215277777</v>
      </c>
      <c r="U30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015" t="str">
        <f>_xlfn.CONCAT(Table1[[#This Row],[state]],Table1[[#This Row],[Goal Range]])</f>
        <v>successful14999</v>
      </c>
    </row>
    <row r="3016" spans="1:22" ht="43.2" hidden="1">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1">
        <f t="shared" si="286"/>
        <v>41920.123611111114</v>
      </c>
      <c r="T3016" s="11">
        <f t="shared" si="287"/>
        <v>41948.208333333336</v>
      </c>
      <c r="U30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016" t="str">
        <f>_xlfn.CONCAT(Table1[[#This Row],[state]],Table1[[#This Row],[Goal Range]])</f>
        <v>successful29999</v>
      </c>
    </row>
    <row r="3017" spans="1:22" ht="43.2" hidden="1">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1">
        <f t="shared" si="286"/>
        <v>41785.72729166667</v>
      </c>
      <c r="T3017" s="11">
        <f t="shared" si="287"/>
        <v>41801.166666666664</v>
      </c>
      <c r="U30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17" t="str">
        <f>_xlfn.CONCAT(Table1[[#This Row],[state]],Table1[[#This Row],[Goal Range]])</f>
        <v>successful4999</v>
      </c>
    </row>
    <row r="3018" spans="1:22" ht="57.6" hidden="1">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1">
        <f t="shared" si="286"/>
        <v>41778.548055555555</v>
      </c>
      <c r="T3018" s="11">
        <f t="shared" si="287"/>
        <v>41838.548055555555</v>
      </c>
      <c r="U30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018" t="str">
        <f>_xlfn.CONCAT(Table1[[#This Row],[state]],Table1[[#This Row],[Goal Range]])</f>
        <v>successful9999</v>
      </c>
    </row>
    <row r="3019" spans="1:22" ht="43.2" hidden="1">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1">
        <f t="shared" si="286"/>
        <v>41841.850034722222</v>
      </c>
      <c r="T3019" s="11">
        <f t="shared" si="287"/>
        <v>41871.850034722222</v>
      </c>
      <c r="U30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019" t="str">
        <f>_xlfn.CONCAT(Table1[[#This Row],[state]],Table1[[#This Row],[Goal Range]])</f>
        <v>successful24999</v>
      </c>
    </row>
    <row r="3020" spans="1:22" ht="43.2" hidden="1">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1">
        <f t="shared" si="286"/>
        <v>42163.29833333334</v>
      </c>
      <c r="T3020" s="11">
        <f t="shared" si="287"/>
        <v>42205.916666666672</v>
      </c>
      <c r="U30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20" t="str">
        <f>_xlfn.CONCAT(Table1[[#This Row],[state]],Table1[[#This Row],[Goal Range]])</f>
        <v>successful4999</v>
      </c>
    </row>
    <row r="3021" spans="1:22" ht="43.2" hidden="1">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1">
        <f t="shared" si="286"/>
        <v>41758.833564814813</v>
      </c>
      <c r="T3021" s="11">
        <f t="shared" si="287"/>
        <v>41786.125</v>
      </c>
      <c r="U30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021" t="str">
        <f>_xlfn.CONCAT(Table1[[#This Row],[state]],Table1[[#This Row],[Goal Range]])</f>
        <v>successful19999</v>
      </c>
    </row>
    <row r="3022" spans="1:22" ht="43.2" hidden="1">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1">
        <f t="shared" si="286"/>
        <v>42170.846446759257</v>
      </c>
      <c r="T3022" s="11">
        <f t="shared" si="287"/>
        <v>42230.846446759257</v>
      </c>
      <c r="U30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022" t="str">
        <f>_xlfn.CONCAT(Table1[[#This Row],[state]],Table1[[#This Row],[Goal Range]])</f>
        <v>successful9999</v>
      </c>
    </row>
    <row r="3023" spans="1:22" ht="43.2" hidden="1">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1">
        <f t="shared" si="286"/>
        <v>42660.618854166663</v>
      </c>
      <c r="T3023" s="11">
        <f t="shared" si="287"/>
        <v>42696.249305555553</v>
      </c>
      <c r="U30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23" t="str">
        <f>_xlfn.CONCAT(Table1[[#This Row],[state]],Table1[[#This Row],[Goal Range]])</f>
        <v>successful4999</v>
      </c>
    </row>
    <row r="3024" spans="1:22" ht="43.2" hidden="1">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1">
        <f t="shared" si="286"/>
        <v>42564.95380787037</v>
      </c>
      <c r="T3024" s="11">
        <f t="shared" si="287"/>
        <v>42609.95380787037</v>
      </c>
      <c r="U30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024" t="str">
        <f>_xlfn.CONCAT(Table1[[#This Row],[state]],Table1[[#This Row],[Goal Range]])</f>
        <v>successful14999</v>
      </c>
    </row>
    <row r="3025" spans="1:22" ht="57.6" hidden="1">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1">
        <f t="shared" si="286"/>
        <v>42121.675763888896</v>
      </c>
      <c r="T3025" s="11">
        <f t="shared" si="287"/>
        <v>42166.675763888896</v>
      </c>
      <c r="U30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025" t="str">
        <f>_xlfn.CONCAT(Table1[[#This Row],[state]],Table1[[#This Row],[Goal Range]])</f>
        <v>successful1000</v>
      </c>
    </row>
    <row r="3026" spans="1:22" ht="43.2" hidden="1">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1">
        <f t="shared" si="286"/>
        <v>41158.993923611109</v>
      </c>
      <c r="T3026" s="11">
        <f t="shared" si="287"/>
        <v>41188.993923611109</v>
      </c>
      <c r="U30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026" t="str">
        <f>_xlfn.CONCAT(Table1[[#This Row],[state]],Table1[[#This Row],[Goal Range]])</f>
        <v>successful9999</v>
      </c>
    </row>
    <row r="3027" spans="1:22" ht="43.2" hidden="1">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1">
        <f t="shared" si="286"/>
        <v>41761.509409722225</v>
      </c>
      <c r="T3027" s="11">
        <f t="shared" si="287"/>
        <v>41789.666666666664</v>
      </c>
      <c r="U30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27" t="str">
        <f>_xlfn.CONCAT(Table1[[#This Row],[state]],Table1[[#This Row],[Goal Range]])</f>
        <v>successful4999</v>
      </c>
    </row>
    <row r="3028" spans="1:22" ht="57.6" hidden="1">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1">
        <f t="shared" si="286"/>
        <v>42783.459398148145</v>
      </c>
      <c r="T3028" s="11">
        <f t="shared" si="287"/>
        <v>42797.459398148145</v>
      </c>
      <c r="U30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028" t="str">
        <f>_xlfn.CONCAT(Table1[[#This Row],[state]],Table1[[#This Row],[Goal Range]])</f>
        <v>successful1000</v>
      </c>
    </row>
    <row r="3029" spans="1:22" ht="43.2" hidden="1">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1">
        <f t="shared" si="286"/>
        <v>42053.704293981486</v>
      </c>
      <c r="T3029" s="11">
        <f t="shared" si="287"/>
        <v>42083.662627314814</v>
      </c>
      <c r="U30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3029" t="str">
        <f>_xlfn.CONCAT(Table1[[#This Row],[state]],Table1[[#This Row],[Goal Range]])</f>
        <v>successful44999</v>
      </c>
    </row>
    <row r="3030" spans="1:22" ht="28.8" hidden="1">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1">
        <f t="shared" si="286"/>
        <v>42567.264178240745</v>
      </c>
      <c r="T3030" s="11">
        <f t="shared" si="287"/>
        <v>42597.264178240745</v>
      </c>
      <c r="U30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030" t="str">
        <f>_xlfn.CONCAT(Table1[[#This Row],[state]],Table1[[#This Row],[Goal Range]])</f>
        <v>successful9999</v>
      </c>
    </row>
    <row r="3031" spans="1:22" ht="43.2" hidden="1">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1">
        <f t="shared" si="286"/>
        <v>41932.708877314813</v>
      </c>
      <c r="T3031" s="11">
        <f t="shared" si="287"/>
        <v>41961.190972222219</v>
      </c>
      <c r="U30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3031" t="str">
        <f>_xlfn.CONCAT(Table1[[#This Row],[state]],Table1[[#This Row],[Goal Range]])</f>
        <v>successful34999</v>
      </c>
    </row>
    <row r="3032" spans="1:22" ht="43.2" hidden="1">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1">
        <f t="shared" si="286"/>
        <v>42233.747349537036</v>
      </c>
      <c r="T3032" s="11">
        <f t="shared" si="287"/>
        <v>42263.747349537036</v>
      </c>
      <c r="U30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32" t="str">
        <f>_xlfn.CONCAT(Table1[[#This Row],[state]],Table1[[#This Row],[Goal Range]])</f>
        <v>successful4999</v>
      </c>
    </row>
    <row r="3033" spans="1:22" ht="72" hidden="1">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1">
        <f t="shared" si="286"/>
        <v>42597.882488425923</v>
      </c>
      <c r="T3033" s="11">
        <f t="shared" si="287"/>
        <v>42657.882488425923</v>
      </c>
      <c r="U30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33" t="str">
        <f>_xlfn.CONCAT(Table1[[#This Row],[state]],Table1[[#This Row],[Goal Range]])</f>
        <v>successful4999</v>
      </c>
    </row>
    <row r="3034" spans="1:22" ht="43.2" hidden="1">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1">
        <f t="shared" si="286"/>
        <v>42228.044664351852</v>
      </c>
      <c r="T3034" s="11">
        <f t="shared" si="287"/>
        <v>42258.044664351852</v>
      </c>
      <c r="U30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34" t="str">
        <f>_xlfn.CONCAT(Table1[[#This Row],[state]],Table1[[#This Row],[Goal Range]])</f>
        <v>successful4999</v>
      </c>
    </row>
    <row r="3035" spans="1:22" ht="43.2" hidden="1">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1">
        <f t="shared" si="286"/>
        <v>42570.110243055555</v>
      </c>
      <c r="T3035" s="11">
        <f t="shared" si="287"/>
        <v>42600.110243055555</v>
      </c>
      <c r="U30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35" t="str">
        <f>_xlfn.CONCAT(Table1[[#This Row],[state]],Table1[[#This Row],[Goal Range]])</f>
        <v>successful4999</v>
      </c>
    </row>
    <row r="3036" spans="1:22" ht="72" hidden="1">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1">
        <f t="shared" si="286"/>
        <v>42644.535358796296</v>
      </c>
      <c r="T3036" s="11">
        <f t="shared" si="287"/>
        <v>42675.165972222225</v>
      </c>
      <c r="U30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036" t="str">
        <f>_xlfn.CONCAT(Table1[[#This Row],[state]],Table1[[#This Row],[Goal Range]])</f>
        <v>successful50000</v>
      </c>
    </row>
    <row r="3037" spans="1:22" ht="28.8" hidden="1">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1">
        <f t="shared" si="286"/>
        <v>41368.560289351852</v>
      </c>
      <c r="T3037" s="11">
        <f t="shared" si="287"/>
        <v>41398.560289351852</v>
      </c>
      <c r="U30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037" t="str">
        <f>_xlfn.CONCAT(Table1[[#This Row],[state]],Table1[[#This Row],[Goal Range]])</f>
        <v>successful29999</v>
      </c>
    </row>
    <row r="3038" spans="1:22" ht="43.2" hidden="1">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1">
        <f t="shared" si="286"/>
        <v>41466.785231481481</v>
      </c>
      <c r="T3038" s="11">
        <f t="shared" si="287"/>
        <v>41502.499305555553</v>
      </c>
      <c r="U30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038" t="str">
        <f>_xlfn.CONCAT(Table1[[#This Row],[state]],Table1[[#This Row],[Goal Range]])</f>
        <v>successful29999</v>
      </c>
    </row>
    <row r="3039" spans="1:22" ht="57.6" hidden="1">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1">
        <f t="shared" si="286"/>
        <v>40378.893206018518</v>
      </c>
      <c r="T3039" s="11">
        <f t="shared" si="287"/>
        <v>40453.207638888889</v>
      </c>
      <c r="U30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039" t="str">
        <f>_xlfn.CONCAT(Table1[[#This Row],[state]],Table1[[#This Row],[Goal Range]])</f>
        <v>successful1000</v>
      </c>
    </row>
    <row r="3040" spans="1:22" ht="43.2" hidden="1">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1">
        <f t="shared" si="286"/>
        <v>42373.252280092594</v>
      </c>
      <c r="T3040" s="11">
        <f t="shared" si="287"/>
        <v>42433.252280092594</v>
      </c>
      <c r="U30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40" t="str">
        <f>_xlfn.CONCAT(Table1[[#This Row],[state]],Table1[[#This Row],[Goal Range]])</f>
        <v>successful4999</v>
      </c>
    </row>
    <row r="3041" spans="1:22" ht="43.2" hidden="1">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1">
        <f t="shared" si="286"/>
        <v>41610.794421296298</v>
      </c>
      <c r="T3041" s="11">
        <f t="shared" si="287"/>
        <v>41637.332638888889</v>
      </c>
      <c r="U30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041" t="str">
        <f>_xlfn.CONCAT(Table1[[#This Row],[state]],Table1[[#This Row],[Goal Range]])</f>
        <v>successful24999</v>
      </c>
    </row>
    <row r="3042" spans="1:22" ht="43.2" hidden="1">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1">
        <f t="shared" si="286"/>
        <v>42177.791909722218</v>
      </c>
      <c r="T3042" s="11">
        <f t="shared" si="287"/>
        <v>42181.958333333328</v>
      </c>
      <c r="U30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42" t="str">
        <f>_xlfn.CONCAT(Table1[[#This Row],[state]],Table1[[#This Row],[Goal Range]])</f>
        <v>successful4999</v>
      </c>
    </row>
    <row r="3043" spans="1:22" ht="28.8" hidden="1">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1">
        <f t="shared" si="286"/>
        <v>42359.868611111116</v>
      </c>
      <c r="T3043" s="11">
        <f t="shared" si="287"/>
        <v>42389.868611111116</v>
      </c>
      <c r="U30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043" t="str">
        <f>_xlfn.CONCAT(Table1[[#This Row],[state]],Table1[[#This Row],[Goal Range]])</f>
        <v>successful9999</v>
      </c>
    </row>
    <row r="3044" spans="1:22" ht="57.6" hidden="1">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1">
        <f t="shared" si="286"/>
        <v>42253.688043981485</v>
      </c>
      <c r="T3044" s="11">
        <f t="shared" si="287"/>
        <v>42283.688043981485</v>
      </c>
      <c r="U30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44" t="str">
        <f>_xlfn.CONCAT(Table1[[#This Row],[state]],Table1[[#This Row],[Goal Range]])</f>
        <v>successful4999</v>
      </c>
    </row>
    <row r="3045" spans="1:22" ht="43.2" hidden="1">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1">
        <f t="shared" si="286"/>
        <v>42083.070590277777</v>
      </c>
      <c r="T3045" s="11">
        <f t="shared" si="287"/>
        <v>42110.118055555555</v>
      </c>
      <c r="U30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045" t="str">
        <f>_xlfn.CONCAT(Table1[[#This Row],[state]],Table1[[#This Row],[Goal Range]])</f>
        <v>successful19999</v>
      </c>
    </row>
    <row r="3046" spans="1:22" ht="43.2" hidden="1">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1">
        <f t="shared" si="286"/>
        <v>42387.7268287037</v>
      </c>
      <c r="T3046" s="11">
        <f t="shared" si="287"/>
        <v>42402.7268287037</v>
      </c>
      <c r="U30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046" t="str">
        <f>_xlfn.CONCAT(Table1[[#This Row],[state]],Table1[[#This Row],[Goal Range]])</f>
        <v>successful14999</v>
      </c>
    </row>
    <row r="3047" spans="1:22" ht="43.2" hidden="1">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1">
        <f t="shared" si="286"/>
        <v>41843.155729166669</v>
      </c>
      <c r="T3047" s="11">
        <f t="shared" si="287"/>
        <v>41873.155729166669</v>
      </c>
      <c r="U30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47" t="str">
        <f>_xlfn.CONCAT(Table1[[#This Row],[state]],Table1[[#This Row],[Goal Range]])</f>
        <v>successful4999</v>
      </c>
    </row>
    <row r="3048" spans="1:22" ht="57.6" hidden="1">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1">
        <f t="shared" si="286"/>
        <v>41862.803078703706</v>
      </c>
      <c r="T3048" s="11">
        <f t="shared" si="287"/>
        <v>41892.202777777777</v>
      </c>
      <c r="U30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048" t="str">
        <f>_xlfn.CONCAT(Table1[[#This Row],[state]],Table1[[#This Row],[Goal Range]])</f>
        <v>successful9999</v>
      </c>
    </row>
    <row r="3049" spans="1:22" ht="43.2" hidden="1">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1">
        <f t="shared" si="286"/>
        <v>42443.989050925928</v>
      </c>
      <c r="T3049" s="11">
        <f t="shared" si="287"/>
        <v>42487.552777777775</v>
      </c>
      <c r="U30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049" t="str">
        <f>_xlfn.CONCAT(Table1[[#This Row],[state]],Table1[[#This Row],[Goal Range]])</f>
        <v>successful1000</v>
      </c>
    </row>
    <row r="3050" spans="1:22" ht="43.2" hidden="1">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1">
        <f t="shared" si="286"/>
        <v>41975.901180555549</v>
      </c>
      <c r="T3050" s="11">
        <f t="shared" si="287"/>
        <v>42004.890277777777</v>
      </c>
      <c r="U30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050" t="str">
        <f>_xlfn.CONCAT(Table1[[#This Row],[state]],Table1[[#This Row],[Goal Range]])</f>
        <v>successful9999</v>
      </c>
    </row>
    <row r="3051" spans="1:22" ht="57.6" hidden="1">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1">
        <f t="shared" si="286"/>
        <v>42139.014525462961</v>
      </c>
      <c r="T3051" s="11">
        <f t="shared" si="287"/>
        <v>42169.014525462961</v>
      </c>
      <c r="U30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51" t="str">
        <f>_xlfn.CONCAT(Table1[[#This Row],[state]],Table1[[#This Row],[Goal Range]])</f>
        <v>successful4999</v>
      </c>
    </row>
    <row r="3052" spans="1:22" ht="28.8" hidden="1">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1">
        <f t="shared" si="286"/>
        <v>42465.16851851852</v>
      </c>
      <c r="T3052" s="11">
        <f t="shared" si="287"/>
        <v>42495.16851851852</v>
      </c>
      <c r="U30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052" t="str">
        <f>_xlfn.CONCAT(Table1[[#This Row],[state]],Table1[[#This Row],[Goal Range]])</f>
        <v>successful1000</v>
      </c>
    </row>
    <row r="3053" spans="1:22" ht="57.6" hidden="1">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1">
        <f t="shared" si="286"/>
        <v>42744.416030092587</v>
      </c>
      <c r="T3053" s="11">
        <f t="shared" si="287"/>
        <v>42774.416030092587</v>
      </c>
      <c r="U30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53" t="str">
        <f>_xlfn.CONCAT(Table1[[#This Row],[state]],Table1[[#This Row],[Goal Range]])</f>
        <v>failed4999</v>
      </c>
    </row>
    <row r="3054" spans="1:22" ht="43.2" hidden="1">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1">
        <f t="shared" si="286"/>
        <v>42122.670069444444</v>
      </c>
      <c r="T3054" s="11">
        <f t="shared" si="287"/>
        <v>42152.665972222225</v>
      </c>
      <c r="U30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3054" t="str">
        <f>_xlfn.CONCAT(Table1[[#This Row],[state]],Table1[[#This Row],[Goal Range]])</f>
        <v>failed0</v>
      </c>
    </row>
    <row r="3055" spans="1:22" ht="57.6" hidden="1">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1">
        <f t="shared" si="286"/>
        <v>41862.761724537035</v>
      </c>
      <c r="T3055" s="11">
        <f t="shared" si="287"/>
        <v>41914.165972222225</v>
      </c>
      <c r="U30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055" t="str">
        <f>_xlfn.CONCAT(Table1[[#This Row],[state]],Table1[[#This Row],[Goal Range]])</f>
        <v>failed14999</v>
      </c>
    </row>
    <row r="3056" spans="1:22" ht="43.2" hidden="1">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e">
        <f t="shared" si="283"/>
        <v>#DIV/0!</v>
      </c>
      <c r="Q3056" t="str">
        <f t="shared" si="284"/>
        <v>theater</v>
      </c>
      <c r="R3056" t="str">
        <f t="shared" si="285"/>
        <v>spaces</v>
      </c>
      <c r="S3056" s="11">
        <f t="shared" si="286"/>
        <v>42027.832800925928</v>
      </c>
      <c r="T3056" s="11">
        <f t="shared" si="287"/>
        <v>42065.044444444444</v>
      </c>
      <c r="U30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056" t="str">
        <f>_xlfn.CONCAT(Table1[[#This Row],[state]],Table1[[#This Row],[Goal Range]])</f>
        <v>failed1000</v>
      </c>
    </row>
    <row r="3057" spans="1:22" ht="43.2" hidden="1">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1">
        <f t="shared" si="286"/>
        <v>41953.95821759259</v>
      </c>
      <c r="T3057" s="11">
        <f t="shared" si="287"/>
        <v>42013.95821759259</v>
      </c>
      <c r="U30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057" t="str">
        <f>_xlfn.CONCAT(Table1[[#This Row],[state]],Table1[[#This Row],[Goal Range]])</f>
        <v>failed24999</v>
      </c>
    </row>
    <row r="3058" spans="1:22" ht="43.2" hidden="1">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e">
        <f t="shared" si="283"/>
        <v>#DIV/0!</v>
      </c>
      <c r="Q3058" t="str">
        <f t="shared" si="284"/>
        <v>theater</v>
      </c>
      <c r="R3058" t="str">
        <f t="shared" si="285"/>
        <v>spaces</v>
      </c>
      <c r="S3058" s="11">
        <f t="shared" si="286"/>
        <v>41851.636388888888</v>
      </c>
      <c r="T3058" s="11">
        <f t="shared" si="287"/>
        <v>41911.636388888888</v>
      </c>
      <c r="U30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058" t="str">
        <f>_xlfn.CONCAT(Table1[[#This Row],[state]],Table1[[#This Row],[Goal Range]])</f>
        <v>failed29999</v>
      </c>
    </row>
    <row r="3059" spans="1:22" ht="43.2" hidden="1">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e">
        <f t="shared" si="283"/>
        <v>#DIV/0!</v>
      </c>
      <c r="Q3059" t="str">
        <f t="shared" si="284"/>
        <v>theater</v>
      </c>
      <c r="R3059" t="str">
        <f t="shared" si="285"/>
        <v>spaces</v>
      </c>
      <c r="S3059" s="11">
        <f t="shared" si="286"/>
        <v>42433.650590277779</v>
      </c>
      <c r="T3059" s="11">
        <f t="shared" si="287"/>
        <v>42463.608923611115</v>
      </c>
      <c r="U30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3059" t="str">
        <f>_xlfn.CONCAT(Table1[[#This Row],[state]],Table1[[#This Row],[Goal Range]])</f>
        <v>failed0</v>
      </c>
    </row>
    <row r="3060" spans="1:22" ht="57.6" hidden="1">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1">
        <f t="shared" si="286"/>
        <v>42460.374305555553</v>
      </c>
      <c r="T3060" s="11">
        <f t="shared" si="287"/>
        <v>42510.374305555553</v>
      </c>
      <c r="U30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060" t="str">
        <f>_xlfn.CONCAT(Table1[[#This Row],[state]],Table1[[#This Row],[Goal Range]])</f>
        <v>failed19999</v>
      </c>
    </row>
    <row r="3061" spans="1:22" ht="43.2" hidden="1">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1">
        <f t="shared" si="286"/>
        <v>41829.935717592591</v>
      </c>
      <c r="T3061" s="11">
        <f t="shared" si="287"/>
        <v>41859.935717592591</v>
      </c>
      <c r="U30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061" t="str">
        <f>_xlfn.CONCAT(Table1[[#This Row],[state]],Table1[[#This Row],[Goal Range]])</f>
        <v>failed19999</v>
      </c>
    </row>
    <row r="3062" spans="1:22" ht="28.8" hidden="1">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1">
        <f t="shared" si="286"/>
        <v>42245.274699074071</v>
      </c>
      <c r="T3062" s="11">
        <f t="shared" si="287"/>
        <v>42275.274699074071</v>
      </c>
      <c r="U30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062" t="str">
        <f>_xlfn.CONCAT(Table1[[#This Row],[state]],Table1[[#This Row],[Goal Range]])</f>
        <v>failed50000</v>
      </c>
    </row>
    <row r="3063" spans="1:22" hidden="1">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e">
        <f t="shared" si="283"/>
        <v>#DIV/0!</v>
      </c>
      <c r="Q3063" t="str">
        <f t="shared" si="284"/>
        <v>theater</v>
      </c>
      <c r="R3063" t="str">
        <f t="shared" si="285"/>
        <v>spaces</v>
      </c>
      <c r="S3063" s="11">
        <f t="shared" si="286"/>
        <v>41834.784120370372</v>
      </c>
      <c r="T3063" s="11">
        <f t="shared" si="287"/>
        <v>41864.784120370372</v>
      </c>
      <c r="U30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063" t="str">
        <f>_xlfn.CONCAT(Table1[[#This Row],[state]],Table1[[#This Row],[Goal Range]])</f>
        <v>failed50000</v>
      </c>
    </row>
    <row r="3064" spans="1:22" ht="43.2" hidden="1">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1">
        <f t="shared" si="286"/>
        <v>42248.535787037035</v>
      </c>
      <c r="T3064" s="11">
        <f t="shared" si="287"/>
        <v>42277.75</v>
      </c>
      <c r="U30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064" t="str">
        <f>_xlfn.CONCAT(Table1[[#This Row],[state]],Table1[[#This Row],[Goal Range]])</f>
        <v>failed14999</v>
      </c>
    </row>
    <row r="3065" spans="1:22" ht="43.2" hidden="1">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1">
        <f t="shared" si="286"/>
        <v>42630.922893518517</v>
      </c>
      <c r="T3065" s="11">
        <f t="shared" si="287"/>
        <v>42665.922893518517</v>
      </c>
      <c r="U30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65" t="str">
        <f>_xlfn.CONCAT(Table1[[#This Row],[state]],Table1[[#This Row],[Goal Range]])</f>
        <v>failed4999</v>
      </c>
    </row>
    <row r="3066" spans="1:22" ht="28.8" hidden="1">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1">
        <f t="shared" si="286"/>
        <v>42299.130162037036</v>
      </c>
      <c r="T3066" s="11">
        <f t="shared" si="287"/>
        <v>42330.290972222225</v>
      </c>
      <c r="U30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066" t="str">
        <f>_xlfn.CONCAT(Table1[[#This Row],[state]],Table1[[#This Row],[Goal Range]])</f>
        <v>failed50000</v>
      </c>
    </row>
    <row r="3067" spans="1:22" ht="43.2" hidden="1">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1">
        <f t="shared" si="286"/>
        <v>41825.055231481485</v>
      </c>
      <c r="T3067" s="11">
        <f t="shared" si="287"/>
        <v>41850.055231481485</v>
      </c>
      <c r="U30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067" t="str">
        <f>_xlfn.CONCAT(Table1[[#This Row],[state]],Table1[[#This Row],[Goal Range]])</f>
        <v>failed29999</v>
      </c>
    </row>
    <row r="3068" spans="1:22" ht="43.2" hidden="1">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1">
        <f t="shared" si="286"/>
        <v>42531.228437500002</v>
      </c>
      <c r="T3068" s="11">
        <f t="shared" si="287"/>
        <v>42561.228437500002</v>
      </c>
      <c r="U30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068" t="str">
        <f>_xlfn.CONCAT(Table1[[#This Row],[state]],Table1[[#This Row],[Goal Range]])</f>
        <v>failed50000</v>
      </c>
    </row>
    <row r="3069" spans="1:22" ht="43.2" hidden="1">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1">
        <f t="shared" si="286"/>
        <v>42226.938414351855</v>
      </c>
      <c r="T3069" s="11">
        <f t="shared" si="287"/>
        <v>42256.938414351855</v>
      </c>
      <c r="U30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069" t="str">
        <f>_xlfn.CONCAT(Table1[[#This Row],[state]],Table1[[#This Row],[Goal Range]])</f>
        <v>failed9999</v>
      </c>
    </row>
    <row r="3070" spans="1:22" ht="43.2" hidden="1">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1">
        <f t="shared" si="286"/>
        <v>42263.691574074073</v>
      </c>
      <c r="T3070" s="11">
        <f t="shared" si="287"/>
        <v>42293.691574074073</v>
      </c>
      <c r="U30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070" t="str">
        <f>_xlfn.CONCAT(Table1[[#This Row],[state]],Table1[[#This Row],[Goal Range]])</f>
        <v>failed50000</v>
      </c>
    </row>
    <row r="3071" spans="1:22" ht="43.2" hidden="1">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1">
        <f t="shared" si="286"/>
        <v>41957.833726851852</v>
      </c>
      <c r="T3071" s="11">
        <f t="shared" si="287"/>
        <v>41987.833726851852</v>
      </c>
      <c r="U30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71" t="str">
        <f>_xlfn.CONCAT(Table1[[#This Row],[state]],Table1[[#This Row],[Goal Range]])</f>
        <v>failed4999</v>
      </c>
    </row>
    <row r="3072" spans="1:22" ht="43.2" hidden="1">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1">
        <f t="shared" si="286"/>
        <v>42690.733437499999</v>
      </c>
      <c r="T3072" s="11">
        <f t="shared" si="287"/>
        <v>42711.733437499999</v>
      </c>
      <c r="U30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072" t="str">
        <f>_xlfn.CONCAT(Table1[[#This Row],[state]],Table1[[#This Row],[Goal Range]])</f>
        <v>failed14999</v>
      </c>
    </row>
    <row r="3073" spans="1:22" ht="43.2" hidden="1">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1">
        <f t="shared" si="286"/>
        <v>42097.732418981483</v>
      </c>
      <c r="T3073" s="11">
        <f t="shared" si="287"/>
        <v>42115.249305555553</v>
      </c>
      <c r="U30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073" t="str">
        <f>_xlfn.CONCAT(Table1[[#This Row],[state]],Table1[[#This Row],[Goal Range]])</f>
        <v>failed14999</v>
      </c>
    </row>
    <row r="3074" spans="1:22" ht="43.2" hidden="1">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288">E3074/D3074</f>
        <v>1.6666666666666666E-4</v>
      </c>
      <c r="P3074" s="6">
        <f t="shared" si="283"/>
        <v>1</v>
      </c>
      <c r="Q3074" t="str">
        <f t="shared" si="284"/>
        <v>theater</v>
      </c>
      <c r="R3074" t="str">
        <f t="shared" si="285"/>
        <v>spaces</v>
      </c>
      <c r="S3074" s="11">
        <f t="shared" si="286"/>
        <v>42658.690532407403</v>
      </c>
      <c r="T3074" s="11">
        <f t="shared" si="287"/>
        <v>42673.073611111111</v>
      </c>
      <c r="U30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074" t="str">
        <f>_xlfn.CONCAT(Table1[[#This Row],[state]],Table1[[#This Row],[Goal Range]])</f>
        <v>failed14999</v>
      </c>
    </row>
    <row r="3075" spans="1:22" ht="43.2" hidden="1">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288"/>
        <v>2.3035714285714285E-4</v>
      </c>
      <c r="P3075" s="6">
        <f t="shared" ref="P3075:P3138" si="289">E3075/L3075</f>
        <v>92.142857142857139</v>
      </c>
      <c r="Q3075" t="str">
        <f t="shared" ref="Q3075:Q3138" si="290">LEFT(N3075,FIND("/",N3075)-1)</f>
        <v>theater</v>
      </c>
      <c r="R3075" t="str">
        <f t="shared" ref="R3075:R3138" si="291">RIGHT(N3075,LEN(N3075)-FIND("/",N3075))</f>
        <v>spaces</v>
      </c>
      <c r="S3075" s="11">
        <f t="shared" ref="S3075:S3138" si="292">(((J3075/60)/60)/24)+DATE(1970,1,1)</f>
        <v>42111.684027777781</v>
      </c>
      <c r="T3075" s="11">
        <f t="shared" ref="T3075:T3138" si="293">(((I3075/60)/60)/24)+DATE(1970,1,1)</f>
        <v>42169.804861111115</v>
      </c>
      <c r="U30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075" t="str">
        <f>_xlfn.CONCAT(Table1[[#This Row],[state]],Table1[[#This Row],[Goal Range]])</f>
        <v>failed50000</v>
      </c>
    </row>
    <row r="3076" spans="1:22" ht="57.6" hidden="1">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1">
        <f t="shared" si="292"/>
        <v>42409.571284722217</v>
      </c>
      <c r="T3076" s="11">
        <f t="shared" si="293"/>
        <v>42439.571284722217</v>
      </c>
      <c r="U30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076" t="str">
        <f>_xlfn.CONCAT(Table1[[#This Row],[state]],Table1[[#This Row],[Goal Range]])</f>
        <v>failed29999</v>
      </c>
    </row>
    <row r="3077" spans="1:22" ht="43.2" hidden="1">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1">
        <f t="shared" si="292"/>
        <v>42551.102314814809</v>
      </c>
      <c r="T3077" s="11">
        <f t="shared" si="293"/>
        <v>42601.102314814809</v>
      </c>
      <c r="U30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077" t="str">
        <f>_xlfn.CONCAT(Table1[[#This Row],[state]],Table1[[#This Row],[Goal Range]])</f>
        <v>failed19999</v>
      </c>
    </row>
    <row r="3078" spans="1:22" ht="28.8" hidden="1">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1">
        <f t="shared" si="292"/>
        <v>42226.651886574073</v>
      </c>
      <c r="T3078" s="11">
        <f t="shared" si="293"/>
        <v>42286.651886574073</v>
      </c>
      <c r="U30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078" t="str">
        <f>_xlfn.CONCAT(Table1[[#This Row],[state]],Table1[[#This Row],[Goal Range]])</f>
        <v>failed14999</v>
      </c>
    </row>
    <row r="3079" spans="1:22" ht="43.2" hidden="1">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1">
        <f t="shared" si="292"/>
        <v>42766.956921296296</v>
      </c>
      <c r="T3079" s="11">
        <f t="shared" si="293"/>
        <v>42796.956921296296</v>
      </c>
      <c r="U30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079" t="str">
        <f>_xlfn.CONCAT(Table1[[#This Row],[state]],Table1[[#This Row],[Goal Range]])</f>
        <v>failed24999</v>
      </c>
    </row>
    <row r="3080" spans="1:22" ht="43.2" hidden="1">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1">
        <f t="shared" si="292"/>
        <v>42031.138831018514</v>
      </c>
      <c r="T3080" s="11">
        <f t="shared" si="293"/>
        <v>42061.138831018514</v>
      </c>
      <c r="U30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080" t="str">
        <f>_xlfn.CONCAT(Table1[[#This Row],[state]],Table1[[#This Row],[Goal Range]])</f>
        <v>failed50000</v>
      </c>
    </row>
    <row r="3081" spans="1:22" ht="43.2" hidden="1">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1">
        <f t="shared" si="292"/>
        <v>42055.713368055556</v>
      </c>
      <c r="T3081" s="11">
        <f t="shared" si="293"/>
        <v>42085.671701388885</v>
      </c>
      <c r="U30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081" t="str">
        <f>_xlfn.CONCAT(Table1[[#This Row],[state]],Table1[[#This Row],[Goal Range]])</f>
        <v>failed50000</v>
      </c>
    </row>
    <row r="3082" spans="1:22" ht="43.2" hidden="1">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1">
        <f t="shared" si="292"/>
        <v>41940.028287037036</v>
      </c>
      <c r="T3082" s="11">
        <f t="shared" si="293"/>
        <v>42000.0699537037</v>
      </c>
      <c r="U30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082" t="str">
        <f>_xlfn.CONCAT(Table1[[#This Row],[state]],Table1[[#This Row],[Goal Range]])</f>
        <v>failed50000</v>
      </c>
    </row>
    <row r="3083" spans="1:22" ht="43.2" hidden="1">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1">
        <f t="shared" si="292"/>
        <v>42237.181608796294</v>
      </c>
      <c r="T3083" s="11">
        <f t="shared" si="293"/>
        <v>42267.181608796294</v>
      </c>
      <c r="U30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083" t="str">
        <f>_xlfn.CONCAT(Table1[[#This Row],[state]],Table1[[#This Row],[Goal Range]])</f>
        <v>failed50000</v>
      </c>
    </row>
    <row r="3084" spans="1:22" ht="43.2" hidden="1">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e">
        <f t="shared" si="289"/>
        <v>#DIV/0!</v>
      </c>
      <c r="Q3084" t="str">
        <f t="shared" si="290"/>
        <v>theater</v>
      </c>
      <c r="R3084" t="str">
        <f t="shared" si="291"/>
        <v>spaces</v>
      </c>
      <c r="S3084" s="11">
        <f t="shared" si="292"/>
        <v>42293.922986111109</v>
      </c>
      <c r="T3084" s="11">
        <f t="shared" si="293"/>
        <v>42323.96465277778</v>
      </c>
      <c r="U30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084" t="str">
        <f>_xlfn.CONCAT(Table1[[#This Row],[state]],Table1[[#This Row],[Goal Range]])</f>
        <v>failed9999</v>
      </c>
    </row>
    <row r="3085" spans="1:22" ht="57.6" hidden="1">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1">
        <f t="shared" si="292"/>
        <v>41853.563402777778</v>
      </c>
      <c r="T3085" s="11">
        <f t="shared" si="293"/>
        <v>41883.208333333336</v>
      </c>
      <c r="U30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085" t="str">
        <f>_xlfn.CONCAT(Table1[[#This Row],[state]],Table1[[#This Row],[Goal Range]])</f>
        <v>failed24999</v>
      </c>
    </row>
    <row r="3086" spans="1:22" ht="57.6" hidden="1">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1">
        <f t="shared" si="292"/>
        <v>42100.723738425921</v>
      </c>
      <c r="T3086" s="11">
        <f t="shared" si="293"/>
        <v>42129.783333333333</v>
      </c>
      <c r="U30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86" t="str">
        <f>_xlfn.CONCAT(Table1[[#This Row],[state]],Table1[[#This Row],[Goal Range]])</f>
        <v>failed4999</v>
      </c>
    </row>
    <row r="3087" spans="1:22" ht="43.2" hidden="1">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1">
        <f t="shared" si="292"/>
        <v>42246.883784722217</v>
      </c>
      <c r="T3087" s="11">
        <f t="shared" si="293"/>
        <v>42276.883784722217</v>
      </c>
      <c r="U30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087" t="str">
        <f>_xlfn.CONCAT(Table1[[#This Row],[state]],Table1[[#This Row],[Goal Range]])</f>
        <v>failed29999</v>
      </c>
    </row>
    <row r="3088" spans="1:22" ht="43.2" hidden="1">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1">
        <f t="shared" si="292"/>
        <v>42173.67082175926</v>
      </c>
      <c r="T3088" s="11">
        <f t="shared" si="293"/>
        <v>42233.67082175926</v>
      </c>
      <c r="U30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088" t="str">
        <f>_xlfn.CONCAT(Table1[[#This Row],[state]],Table1[[#This Row],[Goal Range]])</f>
        <v>failed24999</v>
      </c>
    </row>
    <row r="3089" spans="1:22" ht="43.2" hidden="1">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1">
        <f t="shared" si="292"/>
        <v>42665.150347222225</v>
      </c>
      <c r="T3089" s="11">
        <f t="shared" si="293"/>
        <v>42725.192013888889</v>
      </c>
      <c r="U30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089" t="str">
        <f>_xlfn.CONCAT(Table1[[#This Row],[state]],Table1[[#This Row],[Goal Range]])</f>
        <v>failed24999</v>
      </c>
    </row>
    <row r="3090" spans="1:22" ht="43.2" hidden="1">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1">
        <f t="shared" si="292"/>
        <v>41981.57230324074</v>
      </c>
      <c r="T3090" s="11">
        <f t="shared" si="293"/>
        <v>42012.570138888885</v>
      </c>
      <c r="U30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090" t="str">
        <f>_xlfn.CONCAT(Table1[[#This Row],[state]],Table1[[#This Row],[Goal Range]])</f>
        <v>failed50000</v>
      </c>
    </row>
    <row r="3091" spans="1:22" ht="43.2" hidden="1">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1">
        <f t="shared" si="292"/>
        <v>42528.542627314819</v>
      </c>
      <c r="T3091" s="11">
        <f t="shared" si="293"/>
        <v>42560.082638888889</v>
      </c>
      <c r="U30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091" t="str">
        <f>_xlfn.CONCAT(Table1[[#This Row],[state]],Table1[[#This Row],[Goal Range]])</f>
        <v>failed29999</v>
      </c>
    </row>
    <row r="3092" spans="1:22" ht="43.2" hidden="1">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1">
        <f t="shared" si="292"/>
        <v>42065.818807870368</v>
      </c>
      <c r="T3092" s="11">
        <f t="shared" si="293"/>
        <v>42125.777141203704</v>
      </c>
      <c r="U30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092" t="str">
        <f>_xlfn.CONCAT(Table1[[#This Row],[state]],Table1[[#This Row],[Goal Range]])</f>
        <v>failed50000</v>
      </c>
    </row>
    <row r="3093" spans="1:22" ht="57.6" hidden="1">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1">
        <f t="shared" si="292"/>
        <v>42566.948414351849</v>
      </c>
      <c r="T3093" s="11">
        <f t="shared" si="293"/>
        <v>42596.948414351849</v>
      </c>
      <c r="U30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093" t="str">
        <f>_xlfn.CONCAT(Table1[[#This Row],[state]],Table1[[#This Row],[Goal Range]])</f>
        <v>failed9999</v>
      </c>
    </row>
    <row r="3094" spans="1:22" ht="43.2" hidden="1">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1">
        <f t="shared" si="292"/>
        <v>42255.619351851856</v>
      </c>
      <c r="T3094" s="11">
        <f t="shared" si="293"/>
        <v>42292.916666666672</v>
      </c>
      <c r="U30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094" t="str">
        <f>_xlfn.CONCAT(Table1[[#This Row],[state]],Table1[[#This Row],[Goal Range]])</f>
        <v>failed50000</v>
      </c>
    </row>
    <row r="3095" spans="1:22" ht="57.6" hidden="1">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1">
        <f t="shared" si="292"/>
        <v>41760.909039351849</v>
      </c>
      <c r="T3095" s="11">
        <f t="shared" si="293"/>
        <v>41791.165972222225</v>
      </c>
      <c r="U30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095" t="str">
        <f>_xlfn.CONCAT(Table1[[#This Row],[state]],Table1[[#This Row],[Goal Range]])</f>
        <v>failed4999</v>
      </c>
    </row>
    <row r="3096" spans="1:22" ht="43.2" hidden="1">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1">
        <f t="shared" si="292"/>
        <v>42207.795787037037</v>
      </c>
      <c r="T3096" s="11">
        <f t="shared" si="293"/>
        <v>42267.795787037037</v>
      </c>
      <c r="U30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096" t="str">
        <f>_xlfn.CONCAT(Table1[[#This Row],[state]],Table1[[#This Row],[Goal Range]])</f>
        <v>failed50000</v>
      </c>
    </row>
    <row r="3097" spans="1:22" ht="43.2" hidden="1">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1">
        <f t="shared" si="292"/>
        <v>42523.025231481486</v>
      </c>
      <c r="T3097" s="11">
        <f t="shared" si="293"/>
        <v>42583.025231481486</v>
      </c>
      <c r="U30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097" t="str">
        <f>_xlfn.CONCAT(Table1[[#This Row],[state]],Table1[[#This Row],[Goal Range]])</f>
        <v>failed14999</v>
      </c>
    </row>
    <row r="3098" spans="1:22" ht="43.2" hidden="1">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1">
        <f t="shared" si="292"/>
        <v>42114.825532407413</v>
      </c>
      <c r="T3098" s="11">
        <f t="shared" si="293"/>
        <v>42144.825532407413</v>
      </c>
      <c r="U30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098" t="str">
        <f>_xlfn.CONCAT(Table1[[#This Row],[state]],Table1[[#This Row],[Goal Range]])</f>
        <v>failed24999</v>
      </c>
    </row>
    <row r="3099" spans="1:22" ht="43.2" hidden="1">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1">
        <f t="shared" si="292"/>
        <v>42629.503483796296</v>
      </c>
      <c r="T3099" s="11">
        <f t="shared" si="293"/>
        <v>42650.583333333328</v>
      </c>
      <c r="U30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099" t="str">
        <f>_xlfn.CONCAT(Table1[[#This Row],[state]],Table1[[#This Row],[Goal Range]])</f>
        <v>failed14999</v>
      </c>
    </row>
    <row r="3100" spans="1:22" ht="43.2" hidden="1">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1">
        <f t="shared" si="292"/>
        <v>42359.792233796295</v>
      </c>
      <c r="T3100" s="11">
        <f t="shared" si="293"/>
        <v>42408.01180555555</v>
      </c>
      <c r="U31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49999</v>
      </c>
      <c r="V3100" t="str">
        <f>_xlfn.CONCAT(Table1[[#This Row],[state]],Table1[[#This Row],[Goal Range]])</f>
        <v>failed49999</v>
      </c>
    </row>
    <row r="3101" spans="1:22" ht="43.2" hidden="1">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1">
        <f t="shared" si="292"/>
        <v>42382.189710648148</v>
      </c>
      <c r="T3101" s="11">
        <f t="shared" si="293"/>
        <v>42412.189710648148</v>
      </c>
      <c r="U31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01" t="str">
        <f>_xlfn.CONCAT(Table1[[#This Row],[state]],Table1[[#This Row],[Goal Range]])</f>
        <v>failed4999</v>
      </c>
    </row>
    <row r="3102" spans="1:22" ht="43.2" hidden="1">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1">
        <f t="shared" si="292"/>
        <v>41902.622395833336</v>
      </c>
      <c r="T3102" s="11">
        <f t="shared" si="293"/>
        <v>41932.622395833336</v>
      </c>
      <c r="U31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102" t="str">
        <f>_xlfn.CONCAT(Table1[[#This Row],[state]],Table1[[#This Row],[Goal Range]])</f>
        <v>failed14999</v>
      </c>
    </row>
    <row r="3103" spans="1:22" ht="57.6" hidden="1">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1">
        <f t="shared" si="292"/>
        <v>42171.383530092593</v>
      </c>
      <c r="T3103" s="11">
        <f t="shared" si="293"/>
        <v>42201.330555555556</v>
      </c>
      <c r="U31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03" t="str">
        <f>_xlfn.CONCAT(Table1[[#This Row],[state]],Table1[[#This Row],[Goal Range]])</f>
        <v>failed4999</v>
      </c>
    </row>
    <row r="3104" spans="1:22" ht="57.6" hidden="1">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1">
        <f t="shared" si="292"/>
        <v>42555.340486111112</v>
      </c>
      <c r="T3104" s="11">
        <f t="shared" si="293"/>
        <v>42605.340486111112</v>
      </c>
      <c r="U31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104" t="str">
        <f>_xlfn.CONCAT(Table1[[#This Row],[state]],Table1[[#This Row],[Goal Range]])</f>
        <v>failed19999</v>
      </c>
    </row>
    <row r="3105" spans="1:22" ht="28.8" hidden="1">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1">
        <f t="shared" si="292"/>
        <v>42107.156319444446</v>
      </c>
      <c r="T3105" s="11">
        <f t="shared" si="293"/>
        <v>42167.156319444446</v>
      </c>
      <c r="U31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05" t="str">
        <f>_xlfn.CONCAT(Table1[[#This Row],[state]],Table1[[#This Row],[Goal Range]])</f>
        <v>failed4999</v>
      </c>
    </row>
    <row r="3106" spans="1:22" ht="43.2" hidden="1">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1">
        <f t="shared" si="292"/>
        <v>42006.908692129626</v>
      </c>
      <c r="T3106" s="11">
        <f t="shared" si="293"/>
        <v>42038.083333333328</v>
      </c>
      <c r="U31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06" t="str">
        <f>_xlfn.CONCAT(Table1[[#This Row],[state]],Table1[[#This Row],[Goal Range]])</f>
        <v>failed4999</v>
      </c>
    </row>
    <row r="3107" spans="1:22" ht="43.2" hidden="1">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1">
        <f t="shared" si="292"/>
        <v>41876.718935185185</v>
      </c>
      <c r="T3107" s="11">
        <f t="shared" si="293"/>
        <v>41931.208333333336</v>
      </c>
      <c r="U31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107" t="str">
        <f>_xlfn.CONCAT(Table1[[#This Row],[state]],Table1[[#This Row],[Goal Range]])</f>
        <v>failed9999</v>
      </c>
    </row>
    <row r="3108" spans="1:22" ht="57.6" hidden="1">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1">
        <f t="shared" si="292"/>
        <v>42241.429120370376</v>
      </c>
      <c r="T3108" s="11">
        <f t="shared" si="293"/>
        <v>42263.916666666672</v>
      </c>
      <c r="U31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08" t="str">
        <f>_xlfn.CONCAT(Table1[[#This Row],[state]],Table1[[#This Row],[Goal Range]])</f>
        <v>failed4999</v>
      </c>
    </row>
    <row r="3109" spans="1:22" ht="43.2" hidden="1">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1">
        <f t="shared" si="292"/>
        <v>42128.814247685179</v>
      </c>
      <c r="T3109" s="11">
        <f t="shared" si="293"/>
        <v>42135.814247685179</v>
      </c>
      <c r="U31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3109" t="str">
        <f>_xlfn.CONCAT(Table1[[#This Row],[state]],Table1[[#This Row],[Goal Range]])</f>
        <v>failed44999</v>
      </c>
    </row>
    <row r="3110" spans="1:22" hidden="1">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1">
        <f t="shared" si="292"/>
        <v>42062.680486111116</v>
      </c>
      <c r="T3110" s="11">
        <f t="shared" si="293"/>
        <v>42122.638819444444</v>
      </c>
      <c r="U31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3110" t="str">
        <f>_xlfn.CONCAT(Table1[[#This Row],[state]],Table1[[#This Row],[Goal Range]])</f>
        <v>failed0</v>
      </c>
    </row>
    <row r="3111" spans="1:22" ht="43.2" hidden="1">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1">
        <f t="shared" si="292"/>
        <v>41844.125115740739</v>
      </c>
      <c r="T3111" s="11">
        <f t="shared" si="293"/>
        <v>41879.125115740739</v>
      </c>
      <c r="U31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111" t="str">
        <f>_xlfn.CONCAT(Table1[[#This Row],[state]],Table1[[#This Row],[Goal Range]])</f>
        <v>failed29999</v>
      </c>
    </row>
    <row r="3112" spans="1:22" ht="43.2" hidden="1">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1">
        <f t="shared" si="292"/>
        <v>42745.031469907408</v>
      </c>
      <c r="T3112" s="11">
        <f t="shared" si="293"/>
        <v>42785.031469907408</v>
      </c>
      <c r="U31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112" t="str">
        <f>_xlfn.CONCAT(Table1[[#This Row],[state]],Table1[[#This Row],[Goal Range]])</f>
        <v>failed29999</v>
      </c>
    </row>
    <row r="3113" spans="1:22" ht="43.2" hidden="1">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1">
        <f t="shared" si="292"/>
        <v>41885.595138888886</v>
      </c>
      <c r="T3113" s="11">
        <f t="shared" si="293"/>
        <v>41916.595138888886</v>
      </c>
      <c r="U31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113" t="str">
        <f>_xlfn.CONCAT(Table1[[#This Row],[state]],Table1[[#This Row],[Goal Range]])</f>
        <v>failed24999</v>
      </c>
    </row>
    <row r="3114" spans="1:22" ht="43.2" hidden="1">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1">
        <f t="shared" si="292"/>
        <v>42615.121921296297</v>
      </c>
      <c r="T3114" s="11">
        <f t="shared" si="293"/>
        <v>42675.121921296297</v>
      </c>
      <c r="U31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114" t="str">
        <f>_xlfn.CONCAT(Table1[[#This Row],[state]],Table1[[#This Row],[Goal Range]])</f>
        <v>failed14999</v>
      </c>
    </row>
    <row r="3115" spans="1:22" ht="43.2" hidden="1">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1">
        <f t="shared" si="292"/>
        <v>42081.731273148151</v>
      </c>
      <c r="T3115" s="11">
        <f t="shared" si="293"/>
        <v>42111.731273148151</v>
      </c>
      <c r="U31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115" t="str">
        <f>_xlfn.CONCAT(Table1[[#This Row],[state]],Table1[[#This Row],[Goal Range]])</f>
        <v>failed50000</v>
      </c>
    </row>
    <row r="3116" spans="1:22" ht="43.2" hidden="1">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e">
        <f t="shared" si="289"/>
        <v>#DIV/0!</v>
      </c>
      <c r="Q3116" t="str">
        <f t="shared" si="290"/>
        <v>theater</v>
      </c>
      <c r="R3116" t="str">
        <f t="shared" si="291"/>
        <v>spaces</v>
      </c>
      <c r="S3116" s="11">
        <f t="shared" si="292"/>
        <v>41843.632523148146</v>
      </c>
      <c r="T3116" s="11">
        <f t="shared" si="293"/>
        <v>41903.632523148146</v>
      </c>
      <c r="U31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116" t="str">
        <f>_xlfn.CONCAT(Table1[[#This Row],[state]],Table1[[#This Row],[Goal Range]])</f>
        <v>failed50000</v>
      </c>
    </row>
    <row r="3117" spans="1:22" ht="43.2" hidden="1">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1">
        <f t="shared" si="292"/>
        <v>42496.447071759263</v>
      </c>
      <c r="T3117" s="11">
        <f t="shared" si="293"/>
        <v>42526.447071759263</v>
      </c>
      <c r="U31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117" t="str">
        <f>_xlfn.CONCAT(Table1[[#This Row],[state]],Table1[[#This Row],[Goal Range]])</f>
        <v>failed14999</v>
      </c>
    </row>
    <row r="3118" spans="1:22" ht="43.2" hidden="1">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1">
        <f t="shared" si="292"/>
        <v>42081.515335648146</v>
      </c>
      <c r="T3118" s="11">
        <f t="shared" si="293"/>
        <v>42095.515335648146</v>
      </c>
      <c r="U31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118" t="str">
        <f>_xlfn.CONCAT(Table1[[#This Row],[state]],Table1[[#This Row],[Goal Range]])</f>
        <v>failed1000</v>
      </c>
    </row>
    <row r="3119" spans="1:22" ht="43.2" hidden="1">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1">
        <f t="shared" si="292"/>
        <v>42509.374537037031</v>
      </c>
      <c r="T3119" s="11">
        <f t="shared" si="293"/>
        <v>42517.55</v>
      </c>
      <c r="U31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19" t="str">
        <f>_xlfn.CONCAT(Table1[[#This Row],[state]],Table1[[#This Row],[Goal Range]])</f>
        <v>failed4999</v>
      </c>
    </row>
    <row r="3120" spans="1:22" ht="28.8" hidden="1">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1">
        <f t="shared" si="292"/>
        <v>42534.649571759262</v>
      </c>
      <c r="T3120" s="11">
        <f t="shared" si="293"/>
        <v>42553.649571759262</v>
      </c>
      <c r="U31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120" t="str">
        <f>_xlfn.CONCAT(Table1[[#This Row],[state]],Table1[[#This Row],[Goal Range]])</f>
        <v>failed50000</v>
      </c>
    </row>
    <row r="3121" spans="1:22" ht="57.6" hidden="1">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1">
        <f t="shared" si="292"/>
        <v>42060.04550925926</v>
      </c>
      <c r="T3121" s="11">
        <f t="shared" si="293"/>
        <v>42090.003842592589</v>
      </c>
      <c r="U31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121" t="str">
        <f>_xlfn.CONCAT(Table1[[#This Row],[state]],Table1[[#This Row],[Goal Range]])</f>
        <v>failed14999</v>
      </c>
    </row>
    <row r="3122" spans="1:22" ht="43.2" hidden="1">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1">
        <f t="shared" si="292"/>
        <v>42435.942083333335</v>
      </c>
      <c r="T3122" s="11">
        <f t="shared" si="293"/>
        <v>42495.900416666671</v>
      </c>
      <c r="U31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122" t="str">
        <f>_xlfn.CONCAT(Table1[[#This Row],[state]],Table1[[#This Row],[Goal Range]])</f>
        <v>failed50000</v>
      </c>
    </row>
    <row r="3123" spans="1:22" ht="28.8" hidden="1">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1">
        <f t="shared" si="292"/>
        <v>41848.679803240739</v>
      </c>
      <c r="T3123" s="11">
        <f t="shared" si="293"/>
        <v>41908.679803240739</v>
      </c>
      <c r="U31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23" t="str">
        <f>_xlfn.CONCAT(Table1[[#This Row],[state]],Table1[[#This Row],[Goal Range]])</f>
        <v>canceled4999</v>
      </c>
    </row>
    <row r="3124" spans="1:22" hidden="1">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1">
        <f t="shared" si="292"/>
        <v>42678.932083333333</v>
      </c>
      <c r="T3124" s="11">
        <f t="shared" si="293"/>
        <v>42683.973750000005</v>
      </c>
      <c r="U31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124" t="str">
        <f>_xlfn.CONCAT(Table1[[#This Row],[state]],Table1[[#This Row],[Goal Range]])</f>
        <v>canceled1000</v>
      </c>
    </row>
    <row r="3125" spans="1:22" ht="43.2" hidden="1">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1">
        <f t="shared" si="292"/>
        <v>42530.993032407408</v>
      </c>
      <c r="T3125" s="11">
        <f t="shared" si="293"/>
        <v>42560.993032407408</v>
      </c>
      <c r="U31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125" t="str">
        <f>_xlfn.CONCAT(Table1[[#This Row],[state]],Table1[[#This Row],[Goal Range]])</f>
        <v>canceled50000</v>
      </c>
    </row>
    <row r="3126" spans="1:22" ht="43.2" hidden="1">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1">
        <f t="shared" si="292"/>
        <v>41977.780104166668</v>
      </c>
      <c r="T3126" s="11">
        <f t="shared" si="293"/>
        <v>42037.780104166668</v>
      </c>
      <c r="U31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126" t="str">
        <f>_xlfn.CONCAT(Table1[[#This Row],[state]],Table1[[#This Row],[Goal Range]])</f>
        <v>canceled50000</v>
      </c>
    </row>
    <row r="3127" spans="1:22" hidden="1">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e">
        <f t="shared" si="289"/>
        <v>#DIV/0!</v>
      </c>
      <c r="Q3127" t="str">
        <f t="shared" si="290"/>
        <v>theater</v>
      </c>
      <c r="R3127" t="str">
        <f t="shared" si="291"/>
        <v>spaces</v>
      </c>
      <c r="S3127" s="11">
        <f t="shared" si="292"/>
        <v>42346.20685185185</v>
      </c>
      <c r="T3127" s="11">
        <f t="shared" si="293"/>
        <v>42376.20685185185</v>
      </c>
      <c r="U31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127" t="str">
        <f>_xlfn.CONCAT(Table1[[#This Row],[state]],Table1[[#This Row],[Goal Range]])</f>
        <v>canceled50000</v>
      </c>
    </row>
    <row r="3128" spans="1:22" ht="72" hidden="1">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1">
        <f t="shared" si="292"/>
        <v>42427.01807870371</v>
      </c>
      <c r="T3128" s="11">
        <f t="shared" si="293"/>
        <v>42456.976412037038</v>
      </c>
      <c r="U31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128" t="str">
        <f>_xlfn.CONCAT(Table1[[#This Row],[state]],Table1[[#This Row],[Goal Range]])</f>
        <v>canceled29999</v>
      </c>
    </row>
    <row r="3129" spans="1:22" ht="43.2" hidden="1">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e">
        <f t="shared" si="289"/>
        <v>#DIV/0!</v>
      </c>
      <c r="Q3129" t="str">
        <f t="shared" si="290"/>
        <v>theater</v>
      </c>
      <c r="R3129" t="str">
        <f t="shared" si="291"/>
        <v>spaces</v>
      </c>
      <c r="S3129" s="11">
        <f t="shared" si="292"/>
        <v>42034.856817129628</v>
      </c>
      <c r="T3129" s="11">
        <f t="shared" si="293"/>
        <v>42064.856817129628</v>
      </c>
      <c r="U31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129" t="str">
        <f>_xlfn.CONCAT(Table1[[#This Row],[state]],Table1[[#This Row],[Goal Range]])</f>
        <v>canceled50000</v>
      </c>
    </row>
    <row r="3130" spans="1:22" ht="43.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1">
        <f t="shared" si="292"/>
        <v>42780.825706018513</v>
      </c>
      <c r="T3130" s="11">
        <f t="shared" si="293"/>
        <v>42810.784039351856</v>
      </c>
      <c r="U31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130" t="str">
        <f>_xlfn.CONCAT(Table1[[#This Row],[state]],Table1[[#This Row],[Goal Range]])</f>
        <v>live19999</v>
      </c>
    </row>
    <row r="3131" spans="1:22" ht="43.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1">
        <f t="shared" si="292"/>
        <v>42803.842812499999</v>
      </c>
      <c r="T3131" s="11">
        <f t="shared" si="293"/>
        <v>42843.801145833335</v>
      </c>
      <c r="U31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31" t="str">
        <f>_xlfn.CONCAT(Table1[[#This Row],[state]],Table1[[#This Row],[Goal Range]])</f>
        <v>live4999</v>
      </c>
    </row>
    <row r="3132" spans="1:22" ht="4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1">
        <f t="shared" si="292"/>
        <v>42808.640231481477</v>
      </c>
      <c r="T3132" s="11">
        <f t="shared" si="293"/>
        <v>42839.207638888889</v>
      </c>
      <c r="U31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132" t="str">
        <f>_xlfn.CONCAT(Table1[[#This Row],[state]],Table1[[#This Row],[Goal Range]])</f>
        <v>live14999</v>
      </c>
    </row>
    <row r="3133" spans="1:22" ht="28.8">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1">
        <f t="shared" si="292"/>
        <v>42803.579224537039</v>
      </c>
      <c r="T3133" s="11">
        <f t="shared" si="293"/>
        <v>42833.537557870368</v>
      </c>
      <c r="U31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33" t="str">
        <f>_xlfn.CONCAT(Table1[[#This Row],[state]],Table1[[#This Row],[Goal Range]])</f>
        <v>live4999</v>
      </c>
    </row>
    <row r="3134" spans="1:22" ht="28.8">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1">
        <f t="shared" si="292"/>
        <v>42786.350231481483</v>
      </c>
      <c r="T3134" s="11">
        <f t="shared" si="293"/>
        <v>42846.308564814812</v>
      </c>
      <c r="U31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3134" t="str">
        <f>_xlfn.CONCAT(Table1[[#This Row],[state]],Table1[[#This Row],[Goal Range]])</f>
        <v>live34999</v>
      </c>
    </row>
    <row r="3135" spans="1:22" ht="43.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1">
        <f t="shared" si="292"/>
        <v>42788.565208333333</v>
      </c>
      <c r="T3135" s="11">
        <f t="shared" si="293"/>
        <v>42818.523541666669</v>
      </c>
      <c r="U31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135" t="str">
        <f>_xlfn.CONCAT(Table1[[#This Row],[state]],Table1[[#This Row],[Goal Range]])</f>
        <v>live1000</v>
      </c>
    </row>
    <row r="3136" spans="1:22" ht="43.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1">
        <f t="shared" si="292"/>
        <v>42800.720127314817</v>
      </c>
      <c r="T3136" s="11">
        <f t="shared" si="293"/>
        <v>42821.678460648152</v>
      </c>
      <c r="U31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36" t="str">
        <f>_xlfn.CONCAT(Table1[[#This Row],[state]],Table1[[#This Row],[Goal Range]])</f>
        <v>live4999</v>
      </c>
    </row>
    <row r="3137" spans="1:22" ht="43.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1">
        <f t="shared" si="292"/>
        <v>42807.151863425926</v>
      </c>
      <c r="T3137" s="11">
        <f t="shared" si="293"/>
        <v>42829.151863425926</v>
      </c>
      <c r="U31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137" t="str">
        <f>_xlfn.CONCAT(Table1[[#This Row],[state]],Table1[[#This Row],[Goal Range]])</f>
        <v>live1000</v>
      </c>
    </row>
    <row r="3138" spans="1:22" ht="43.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294">E3138/D3138</f>
        <v>1.278</v>
      </c>
      <c r="P3138" s="6">
        <f t="shared" si="289"/>
        <v>29.045454545454547</v>
      </c>
      <c r="Q3138" t="str">
        <f t="shared" si="290"/>
        <v>theater</v>
      </c>
      <c r="R3138" t="str">
        <f t="shared" si="291"/>
        <v>plays</v>
      </c>
      <c r="S3138" s="11">
        <f t="shared" si="292"/>
        <v>42789.462430555555</v>
      </c>
      <c r="T3138" s="11">
        <f t="shared" si="293"/>
        <v>42825.957638888889</v>
      </c>
      <c r="U31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138" t="str">
        <f>_xlfn.CONCAT(Table1[[#This Row],[state]],Table1[[#This Row],[Goal Range]])</f>
        <v>live1000</v>
      </c>
    </row>
    <row r="3139" spans="1:22" ht="28.8">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294"/>
        <v>3.3333333333333333E-2</v>
      </c>
      <c r="P3139" s="6">
        <f t="shared" ref="P3139:P3202" si="295">E3139/L3139</f>
        <v>50</v>
      </c>
      <c r="Q3139" t="str">
        <f t="shared" ref="Q3139:Q3202" si="296">LEFT(N3139,FIND("/",N3139)-1)</f>
        <v>theater</v>
      </c>
      <c r="R3139" t="str">
        <f t="shared" ref="R3139:R3202" si="297">RIGHT(N3139,LEN(N3139)-FIND("/",N3139))</f>
        <v>plays</v>
      </c>
      <c r="S3139" s="11">
        <f t="shared" ref="S3139:S3202" si="298">(((J3139/60)/60)/24)+DATE(1970,1,1)</f>
        <v>42807.885057870371</v>
      </c>
      <c r="T3139" s="11">
        <f t="shared" ref="T3139:T3202" si="299">(((I3139/60)/60)/24)+DATE(1970,1,1)</f>
        <v>42858.8</v>
      </c>
      <c r="U31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39" t="str">
        <f>_xlfn.CONCAT(Table1[[#This Row],[state]],Table1[[#This Row],[Goal Range]])</f>
        <v>live4999</v>
      </c>
    </row>
    <row r="3140" spans="1:22" ht="57.6">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e">
        <f t="shared" si="295"/>
        <v>#DIV/0!</v>
      </c>
      <c r="Q3140" t="str">
        <f t="shared" si="296"/>
        <v>theater</v>
      </c>
      <c r="R3140" t="str">
        <f t="shared" si="297"/>
        <v>plays</v>
      </c>
      <c r="S3140" s="11">
        <f t="shared" si="298"/>
        <v>42809.645914351851</v>
      </c>
      <c r="T3140" s="11">
        <f t="shared" si="299"/>
        <v>42828.645914351851</v>
      </c>
      <c r="U31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140" t="str">
        <f>_xlfn.CONCAT(Table1[[#This Row],[state]],Table1[[#This Row],[Goal Range]])</f>
        <v>live1000</v>
      </c>
    </row>
    <row r="3141" spans="1:22" ht="43.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1">
        <f t="shared" si="298"/>
        <v>42785.270370370374</v>
      </c>
      <c r="T3141" s="11">
        <f t="shared" si="299"/>
        <v>42819.189583333333</v>
      </c>
      <c r="U31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3141" t="str">
        <f>_xlfn.CONCAT(Table1[[#This Row],[state]],Table1[[#This Row],[Goal Range]])</f>
        <v>live0</v>
      </c>
    </row>
    <row r="3142" spans="1:22" ht="57.6">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1">
        <f t="shared" si="298"/>
        <v>42802.718784722223</v>
      </c>
      <c r="T3142" s="11">
        <f t="shared" si="299"/>
        <v>42832.677118055552</v>
      </c>
      <c r="U31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142" t="str">
        <f>_xlfn.CONCAT(Table1[[#This Row],[state]],Table1[[#This Row],[Goal Range]])</f>
        <v>live14999</v>
      </c>
    </row>
    <row r="3143" spans="1:22" ht="57.6">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1">
        <f t="shared" si="298"/>
        <v>42800.753333333334</v>
      </c>
      <c r="T3143" s="11">
        <f t="shared" si="299"/>
        <v>42841.833333333328</v>
      </c>
      <c r="U31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143" t="str">
        <f>_xlfn.CONCAT(Table1[[#This Row],[state]],Table1[[#This Row],[Goal Range]])</f>
        <v>live1000</v>
      </c>
    </row>
    <row r="3144" spans="1:22" ht="43.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1">
        <f t="shared" si="298"/>
        <v>42783.513182870374</v>
      </c>
      <c r="T3144" s="11">
        <f t="shared" si="299"/>
        <v>42813.471516203703</v>
      </c>
      <c r="U31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44" t="str">
        <f>_xlfn.CONCAT(Table1[[#This Row],[state]],Table1[[#This Row],[Goal Range]])</f>
        <v>live4999</v>
      </c>
    </row>
    <row r="3145" spans="1:22" ht="57.6">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e">
        <f t="shared" si="295"/>
        <v>#DIV/0!</v>
      </c>
      <c r="Q3145" t="str">
        <f t="shared" si="296"/>
        <v>theater</v>
      </c>
      <c r="R3145" t="str">
        <f t="shared" si="297"/>
        <v>plays</v>
      </c>
      <c r="S3145" s="11">
        <f t="shared" si="298"/>
        <v>42808.358287037037</v>
      </c>
      <c r="T3145" s="11">
        <f t="shared" si="299"/>
        <v>42834.358287037037</v>
      </c>
      <c r="U31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145" t="str">
        <f>_xlfn.CONCAT(Table1[[#This Row],[state]],Table1[[#This Row],[Goal Range]])</f>
        <v>live1000</v>
      </c>
    </row>
    <row r="3146" spans="1:22" ht="57.6">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1">
        <f t="shared" si="298"/>
        <v>42796.538275462968</v>
      </c>
      <c r="T3146" s="11">
        <f t="shared" si="299"/>
        <v>42813.25</v>
      </c>
      <c r="U31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146" t="str">
        <f>_xlfn.CONCAT(Table1[[#This Row],[state]],Table1[[#This Row],[Goal Range]])</f>
        <v>live14999</v>
      </c>
    </row>
    <row r="3147" spans="1:22" ht="4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e">
        <f t="shared" si="295"/>
        <v>#DIV/0!</v>
      </c>
      <c r="Q3147" t="str">
        <f t="shared" si="296"/>
        <v>theater</v>
      </c>
      <c r="R3147" t="str">
        <f t="shared" si="297"/>
        <v>plays</v>
      </c>
      <c r="S3147" s="11">
        <f t="shared" si="298"/>
        <v>42762.040902777779</v>
      </c>
      <c r="T3147" s="11">
        <f t="shared" si="299"/>
        <v>42821.999236111107</v>
      </c>
      <c r="U31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147" t="str">
        <f>_xlfn.CONCAT(Table1[[#This Row],[state]],Table1[[#This Row],[Goal Range]])</f>
        <v>live29999</v>
      </c>
    </row>
    <row r="3148" spans="1:22" ht="4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1">
        <f t="shared" si="298"/>
        <v>42796.682476851856</v>
      </c>
      <c r="T3148" s="11">
        <f t="shared" si="299"/>
        <v>42841.640810185185</v>
      </c>
      <c r="U31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3148" t="str">
        <f>_xlfn.CONCAT(Table1[[#This Row],[state]],Table1[[#This Row],[Goal Range]])</f>
        <v>live0</v>
      </c>
    </row>
    <row r="3149" spans="1:22" ht="43.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1">
        <f t="shared" si="298"/>
        <v>41909.969386574077</v>
      </c>
      <c r="T3149" s="11">
        <f t="shared" si="299"/>
        <v>41950.011053240742</v>
      </c>
      <c r="U31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149" t="str">
        <f>_xlfn.CONCAT(Table1[[#This Row],[state]],Table1[[#This Row],[Goal Range]])</f>
        <v>successful24999</v>
      </c>
    </row>
    <row r="3150" spans="1:22" ht="28.8">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1">
        <f t="shared" si="298"/>
        <v>41891.665324074071</v>
      </c>
      <c r="T3150" s="11">
        <f t="shared" si="299"/>
        <v>41913.166666666664</v>
      </c>
      <c r="U31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50" t="str">
        <f>_xlfn.CONCAT(Table1[[#This Row],[state]],Table1[[#This Row],[Goal Range]])</f>
        <v>successful4999</v>
      </c>
    </row>
    <row r="3151" spans="1:22" ht="43.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1">
        <f t="shared" si="298"/>
        <v>41226.017361111109</v>
      </c>
      <c r="T3151" s="11">
        <f t="shared" si="299"/>
        <v>41250.083333333336</v>
      </c>
      <c r="U31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51" t="str">
        <f>_xlfn.CONCAT(Table1[[#This Row],[state]],Table1[[#This Row],[Goal Range]])</f>
        <v>successful4999</v>
      </c>
    </row>
    <row r="3152" spans="1:22" ht="57.6">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1">
        <f t="shared" si="298"/>
        <v>40478.263923611114</v>
      </c>
      <c r="T3152" s="11">
        <f t="shared" si="299"/>
        <v>40568.166666666664</v>
      </c>
      <c r="U31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52" t="str">
        <f>_xlfn.CONCAT(Table1[[#This Row],[state]],Table1[[#This Row],[Goal Range]])</f>
        <v>successful4999</v>
      </c>
    </row>
    <row r="3153" spans="1:22" ht="4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1">
        <f t="shared" si="298"/>
        <v>41862.83997685185</v>
      </c>
      <c r="T3153" s="11">
        <f t="shared" si="299"/>
        <v>41892.83997685185</v>
      </c>
      <c r="U31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53" t="str">
        <f>_xlfn.CONCAT(Table1[[#This Row],[state]],Table1[[#This Row],[Goal Range]])</f>
        <v>successful4999</v>
      </c>
    </row>
    <row r="3154" spans="1:22" ht="43.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1">
        <f t="shared" si="298"/>
        <v>41550.867673611108</v>
      </c>
      <c r="T3154" s="11">
        <f t="shared" si="299"/>
        <v>41580.867673611108</v>
      </c>
      <c r="U31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54" t="str">
        <f>_xlfn.CONCAT(Table1[[#This Row],[state]],Table1[[#This Row],[Goal Range]])</f>
        <v>successful4999</v>
      </c>
    </row>
    <row r="3155" spans="1:22" ht="43.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1">
        <f t="shared" si="298"/>
        <v>40633.154363425929</v>
      </c>
      <c r="T3155" s="11">
        <f t="shared" si="299"/>
        <v>40664.207638888889</v>
      </c>
      <c r="U31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55" t="str">
        <f>_xlfn.CONCAT(Table1[[#This Row],[state]],Table1[[#This Row],[Goal Range]])</f>
        <v>successful4999</v>
      </c>
    </row>
    <row r="3156" spans="1:22" ht="43.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1">
        <f t="shared" si="298"/>
        <v>40970.875671296293</v>
      </c>
      <c r="T3156" s="11">
        <f t="shared" si="299"/>
        <v>41000.834004629629</v>
      </c>
      <c r="U31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156" t="str">
        <f>_xlfn.CONCAT(Table1[[#This Row],[state]],Table1[[#This Row],[Goal Range]])</f>
        <v>successful9999</v>
      </c>
    </row>
    <row r="3157" spans="1:22" ht="43.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1">
        <f t="shared" si="298"/>
        <v>41233.499131944445</v>
      </c>
      <c r="T3157" s="11">
        <f t="shared" si="299"/>
        <v>41263.499131944445</v>
      </c>
      <c r="U31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157" t="str">
        <f>_xlfn.CONCAT(Table1[[#This Row],[state]],Table1[[#This Row],[Goal Range]])</f>
        <v>successful9999</v>
      </c>
    </row>
    <row r="3158" spans="1:22" ht="43.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1">
        <f t="shared" si="298"/>
        <v>41026.953055555554</v>
      </c>
      <c r="T3158" s="11">
        <f t="shared" si="299"/>
        <v>41061.953055555554</v>
      </c>
      <c r="U31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158" t="str">
        <f>_xlfn.CONCAT(Table1[[#This Row],[state]],Table1[[#This Row],[Goal Range]])</f>
        <v>successful9999</v>
      </c>
    </row>
    <row r="3159" spans="1:22" ht="28.8">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1">
        <f t="shared" si="298"/>
        <v>41829.788252314815</v>
      </c>
      <c r="T3159" s="11">
        <f t="shared" si="299"/>
        <v>41839.208333333336</v>
      </c>
      <c r="U31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59" t="str">
        <f>_xlfn.CONCAT(Table1[[#This Row],[state]],Table1[[#This Row],[Goal Range]])</f>
        <v>successful4999</v>
      </c>
    </row>
    <row r="3160" spans="1:22" ht="28.8">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1">
        <f t="shared" si="298"/>
        <v>41447.839722222219</v>
      </c>
      <c r="T3160" s="11">
        <f t="shared" si="299"/>
        <v>41477.839722222219</v>
      </c>
      <c r="U31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160" t="str">
        <f>_xlfn.CONCAT(Table1[[#This Row],[state]],Table1[[#This Row],[Goal Range]])</f>
        <v>successful9999</v>
      </c>
    </row>
    <row r="3161" spans="1:22" ht="4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1">
        <f t="shared" si="298"/>
        <v>40884.066678240742</v>
      </c>
      <c r="T3161" s="11">
        <f t="shared" si="299"/>
        <v>40926.958333333336</v>
      </c>
      <c r="U31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61" t="str">
        <f>_xlfn.CONCAT(Table1[[#This Row],[state]],Table1[[#This Row],[Goal Range]])</f>
        <v>successful4999</v>
      </c>
    </row>
    <row r="3162" spans="1:22" ht="43.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1">
        <f t="shared" si="298"/>
        <v>41841.26489583333</v>
      </c>
      <c r="T3162" s="11">
        <f t="shared" si="299"/>
        <v>41864.207638888889</v>
      </c>
      <c r="U31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62" t="str">
        <f>_xlfn.CONCAT(Table1[[#This Row],[state]],Table1[[#This Row],[Goal Range]])</f>
        <v>successful4999</v>
      </c>
    </row>
    <row r="3163" spans="1:22" ht="57.6">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1">
        <f t="shared" si="298"/>
        <v>41897.536134259259</v>
      </c>
      <c r="T3163" s="11">
        <f t="shared" si="299"/>
        <v>41927.536134259259</v>
      </c>
      <c r="U31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63" t="str">
        <f>_xlfn.CONCAT(Table1[[#This Row],[state]],Table1[[#This Row],[Goal Range]])</f>
        <v>successful4999</v>
      </c>
    </row>
    <row r="3164" spans="1:22" ht="43.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1">
        <f t="shared" si="298"/>
        <v>41799.685902777775</v>
      </c>
      <c r="T3164" s="11">
        <f t="shared" si="299"/>
        <v>41827.083333333336</v>
      </c>
      <c r="U31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64" t="str">
        <f>_xlfn.CONCAT(Table1[[#This Row],[state]],Table1[[#This Row],[Goal Range]])</f>
        <v>successful4999</v>
      </c>
    </row>
    <row r="3165" spans="1:22" ht="43.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1">
        <f t="shared" si="298"/>
        <v>41775.753761574073</v>
      </c>
      <c r="T3165" s="11">
        <f t="shared" si="299"/>
        <v>41805.753761574073</v>
      </c>
      <c r="U31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165" t="str">
        <f>_xlfn.CONCAT(Table1[[#This Row],[state]],Table1[[#This Row],[Goal Range]])</f>
        <v>successful14999</v>
      </c>
    </row>
    <row r="3166" spans="1:22" ht="57.6">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1">
        <f t="shared" si="298"/>
        <v>41766.80572916667</v>
      </c>
      <c r="T3166" s="11">
        <f t="shared" si="299"/>
        <v>41799.80572916667</v>
      </c>
      <c r="U31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66" t="str">
        <f>_xlfn.CONCAT(Table1[[#This Row],[state]],Table1[[#This Row],[Goal Range]])</f>
        <v>successful4999</v>
      </c>
    </row>
    <row r="3167" spans="1:22" ht="57.6">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1">
        <f t="shared" si="298"/>
        <v>40644.159259259257</v>
      </c>
      <c r="T3167" s="11">
        <f t="shared" si="299"/>
        <v>40666.165972222225</v>
      </c>
      <c r="U31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167" t="str">
        <f>_xlfn.CONCAT(Table1[[#This Row],[state]],Table1[[#This Row],[Goal Range]])</f>
        <v>successful1000</v>
      </c>
    </row>
    <row r="3168" spans="1:22" ht="43.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1">
        <f t="shared" si="298"/>
        <v>41940.69158564815</v>
      </c>
      <c r="T3168" s="11">
        <f t="shared" si="299"/>
        <v>41969.332638888889</v>
      </c>
      <c r="U31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3168" t="str">
        <f>_xlfn.CONCAT(Table1[[#This Row],[state]],Table1[[#This Row],[Goal Range]])</f>
        <v>successful39999</v>
      </c>
    </row>
    <row r="3169" spans="1:22" ht="28.8">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1">
        <f t="shared" si="298"/>
        <v>41839.175706018519</v>
      </c>
      <c r="T3169" s="11">
        <f t="shared" si="299"/>
        <v>41853.175706018519</v>
      </c>
      <c r="U31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69" t="str">
        <f>_xlfn.CONCAT(Table1[[#This Row],[state]],Table1[[#This Row],[Goal Range]])</f>
        <v>successful4999</v>
      </c>
    </row>
    <row r="3170" spans="1:22" ht="43.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1">
        <f t="shared" si="298"/>
        <v>41772.105937500004</v>
      </c>
      <c r="T3170" s="11">
        <f t="shared" si="299"/>
        <v>41803.916666666664</v>
      </c>
      <c r="U31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70" t="str">
        <f>_xlfn.CONCAT(Table1[[#This Row],[state]],Table1[[#This Row],[Goal Range]])</f>
        <v>successful4999</v>
      </c>
    </row>
    <row r="3171" spans="1:22" ht="28.8">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1">
        <f t="shared" si="298"/>
        <v>41591.737974537034</v>
      </c>
      <c r="T3171" s="11">
        <f t="shared" si="299"/>
        <v>41621.207638888889</v>
      </c>
      <c r="U31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171" t="str">
        <f>_xlfn.CONCAT(Table1[[#This Row],[state]],Table1[[#This Row],[Goal Range]])</f>
        <v>successful9999</v>
      </c>
    </row>
    <row r="3172" spans="1:22" ht="4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1">
        <f t="shared" si="298"/>
        <v>41789.080370370371</v>
      </c>
      <c r="T3172" s="11">
        <f t="shared" si="299"/>
        <v>41822.166666666664</v>
      </c>
      <c r="U31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72" t="str">
        <f>_xlfn.CONCAT(Table1[[#This Row],[state]],Table1[[#This Row],[Goal Range]])</f>
        <v>successful4999</v>
      </c>
    </row>
    <row r="3173" spans="1:22" ht="57.6">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1">
        <f t="shared" si="298"/>
        <v>42466.608310185184</v>
      </c>
      <c r="T3173" s="11">
        <f t="shared" si="299"/>
        <v>42496.608310185184</v>
      </c>
      <c r="U31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173" t="str">
        <f>_xlfn.CONCAT(Table1[[#This Row],[state]],Table1[[#This Row],[Goal Range]])</f>
        <v>successful9999</v>
      </c>
    </row>
    <row r="3174" spans="1:22" ht="43.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1">
        <f t="shared" si="298"/>
        <v>40923.729953703703</v>
      </c>
      <c r="T3174" s="11">
        <f t="shared" si="299"/>
        <v>40953.729953703703</v>
      </c>
      <c r="U31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74" t="str">
        <f>_xlfn.CONCAT(Table1[[#This Row],[state]],Table1[[#This Row],[Goal Range]])</f>
        <v>successful4999</v>
      </c>
    </row>
    <row r="3175" spans="1:22" ht="43.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1">
        <f t="shared" si="298"/>
        <v>41878.878379629627</v>
      </c>
      <c r="T3175" s="11">
        <f t="shared" si="299"/>
        <v>41908.878379629627</v>
      </c>
      <c r="U31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175" t="str">
        <f>_xlfn.CONCAT(Table1[[#This Row],[state]],Table1[[#This Row],[Goal Range]])</f>
        <v>successful14999</v>
      </c>
    </row>
    <row r="3176" spans="1:22" ht="57.6">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1">
        <f t="shared" si="298"/>
        <v>41862.864675925928</v>
      </c>
      <c r="T3176" s="11">
        <f t="shared" si="299"/>
        <v>41876.864675925928</v>
      </c>
      <c r="U31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76" t="str">
        <f>_xlfn.CONCAT(Table1[[#This Row],[state]],Table1[[#This Row],[Goal Range]])</f>
        <v>successful4999</v>
      </c>
    </row>
    <row r="3177" spans="1:22" ht="57.6">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1">
        <f t="shared" si="298"/>
        <v>40531.886886574073</v>
      </c>
      <c r="T3177" s="11">
        <f t="shared" si="299"/>
        <v>40591.886886574073</v>
      </c>
      <c r="U31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177" t="str">
        <f>_xlfn.CONCAT(Table1[[#This Row],[state]],Table1[[#This Row],[Goal Range]])</f>
        <v>successful9999</v>
      </c>
    </row>
    <row r="3178" spans="1:22" ht="57.6">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1">
        <f t="shared" si="298"/>
        <v>41477.930914351848</v>
      </c>
      <c r="T3178" s="11">
        <f t="shared" si="299"/>
        <v>41504.625</v>
      </c>
      <c r="U31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78" t="str">
        <f>_xlfn.CONCAT(Table1[[#This Row],[state]],Table1[[#This Row],[Goal Range]])</f>
        <v>successful4999</v>
      </c>
    </row>
    <row r="3179" spans="1:22" ht="43.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1">
        <f t="shared" si="298"/>
        <v>41781.666770833333</v>
      </c>
      <c r="T3179" s="11">
        <f t="shared" si="299"/>
        <v>41811.666770833333</v>
      </c>
      <c r="U31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79" t="str">
        <f>_xlfn.CONCAT(Table1[[#This Row],[state]],Table1[[#This Row],[Goal Range]])</f>
        <v>successful4999</v>
      </c>
    </row>
    <row r="3180" spans="1:22" ht="57.6">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1">
        <f t="shared" si="298"/>
        <v>41806.605034722219</v>
      </c>
      <c r="T3180" s="11">
        <f t="shared" si="299"/>
        <v>41836.605034722219</v>
      </c>
      <c r="U31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80" t="str">
        <f>_xlfn.CONCAT(Table1[[#This Row],[state]],Table1[[#This Row],[Goal Range]])</f>
        <v>successful4999</v>
      </c>
    </row>
    <row r="3181" spans="1:22" ht="4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1">
        <f t="shared" si="298"/>
        <v>41375.702210648145</v>
      </c>
      <c r="T3181" s="11">
        <f t="shared" si="299"/>
        <v>41400.702210648145</v>
      </c>
      <c r="U31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81" t="str">
        <f>_xlfn.CONCAT(Table1[[#This Row],[state]],Table1[[#This Row],[Goal Range]])</f>
        <v>successful4999</v>
      </c>
    </row>
    <row r="3182" spans="1:22" ht="43.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1">
        <f t="shared" si="298"/>
        <v>41780.412604166668</v>
      </c>
      <c r="T3182" s="11">
        <f t="shared" si="299"/>
        <v>41810.412604166668</v>
      </c>
      <c r="U31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82" t="str">
        <f>_xlfn.CONCAT(Table1[[#This Row],[state]],Table1[[#This Row],[Goal Range]])</f>
        <v>successful4999</v>
      </c>
    </row>
    <row r="3183" spans="1:22" ht="43.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1">
        <f t="shared" si="298"/>
        <v>41779.310034722221</v>
      </c>
      <c r="T3183" s="11">
        <f t="shared" si="299"/>
        <v>41805.666666666664</v>
      </c>
      <c r="U31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183" t="str">
        <f>_xlfn.CONCAT(Table1[[#This Row],[state]],Table1[[#This Row],[Goal Range]])</f>
        <v>successful1000</v>
      </c>
    </row>
    <row r="3184" spans="1:22" ht="57.6">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1">
        <f t="shared" si="298"/>
        <v>40883.949317129627</v>
      </c>
      <c r="T3184" s="11">
        <f t="shared" si="299"/>
        <v>40939.708333333336</v>
      </c>
      <c r="U31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184" t="str">
        <f>_xlfn.CONCAT(Table1[[#This Row],[state]],Table1[[#This Row],[Goal Range]])</f>
        <v>successful9999</v>
      </c>
    </row>
    <row r="3185" spans="1:22" ht="43.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1">
        <f t="shared" si="298"/>
        <v>41491.79478009259</v>
      </c>
      <c r="T3185" s="11">
        <f t="shared" si="299"/>
        <v>41509.79478009259</v>
      </c>
      <c r="U31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85" t="str">
        <f>_xlfn.CONCAT(Table1[[#This Row],[state]],Table1[[#This Row],[Goal Range]])</f>
        <v>successful4999</v>
      </c>
    </row>
    <row r="3186" spans="1:22" ht="43.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1">
        <f t="shared" si="298"/>
        <v>41791.993414351848</v>
      </c>
      <c r="T3186" s="11">
        <f t="shared" si="299"/>
        <v>41821.993414351848</v>
      </c>
      <c r="U31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86" t="str">
        <f>_xlfn.CONCAT(Table1[[#This Row],[state]],Table1[[#This Row],[Goal Range]])</f>
        <v>successful4999</v>
      </c>
    </row>
    <row r="3187" spans="1:22" ht="43.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1">
        <f t="shared" si="298"/>
        <v>41829.977326388893</v>
      </c>
      <c r="T3187" s="11">
        <f t="shared" si="299"/>
        <v>41836.977326388893</v>
      </c>
      <c r="U31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87" t="str">
        <f>_xlfn.CONCAT(Table1[[#This Row],[state]],Table1[[#This Row],[Goal Range]])</f>
        <v>successful4999</v>
      </c>
    </row>
    <row r="3188" spans="1:22" ht="43.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1">
        <f t="shared" si="298"/>
        <v>41868.924050925925</v>
      </c>
      <c r="T3188" s="11">
        <f t="shared" si="299"/>
        <v>41898.875</v>
      </c>
      <c r="U31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88" t="str">
        <f>_xlfn.CONCAT(Table1[[#This Row],[state]],Table1[[#This Row],[Goal Range]])</f>
        <v>successful4999</v>
      </c>
    </row>
    <row r="3189" spans="1:22" ht="57.6">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1">
        <f t="shared" si="298"/>
        <v>41835.666354166664</v>
      </c>
      <c r="T3189" s="11">
        <f t="shared" si="299"/>
        <v>41855.666354166664</v>
      </c>
      <c r="U31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189" t="str">
        <f>_xlfn.CONCAT(Table1[[#This Row],[state]],Table1[[#This Row],[Goal Range]])</f>
        <v>successful19999</v>
      </c>
    </row>
    <row r="3190" spans="1:22" ht="43.2" hidden="1">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1">
        <f t="shared" si="298"/>
        <v>42144.415532407409</v>
      </c>
      <c r="T3190" s="11">
        <f t="shared" si="299"/>
        <v>42165.415532407409</v>
      </c>
      <c r="U31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190" t="str">
        <f>_xlfn.CONCAT(Table1[[#This Row],[state]],Table1[[#This Row],[Goal Range]])</f>
        <v>failed1000</v>
      </c>
    </row>
    <row r="3191" spans="1:22" ht="57.6" hidden="1">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1">
        <f t="shared" si="298"/>
        <v>42118.346435185187</v>
      </c>
      <c r="T3191" s="11">
        <f t="shared" si="299"/>
        <v>42148.346435185187</v>
      </c>
      <c r="U31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191" t="str">
        <f>_xlfn.CONCAT(Table1[[#This Row],[state]],Table1[[#This Row],[Goal Range]])</f>
        <v>failed50000</v>
      </c>
    </row>
    <row r="3192" spans="1:22" ht="43.2" hidden="1">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e">
        <f t="shared" si="295"/>
        <v>#DIV/0!</v>
      </c>
      <c r="Q3192" t="str">
        <f t="shared" si="296"/>
        <v>theater</v>
      </c>
      <c r="R3192" t="str">
        <f t="shared" si="297"/>
        <v>musical</v>
      </c>
      <c r="S3192" s="11">
        <f t="shared" si="298"/>
        <v>42683.151331018518</v>
      </c>
      <c r="T3192" s="11">
        <f t="shared" si="299"/>
        <v>42713.192997685182</v>
      </c>
      <c r="U31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92" t="str">
        <f>_xlfn.CONCAT(Table1[[#This Row],[state]],Table1[[#This Row],[Goal Range]])</f>
        <v>failed4999</v>
      </c>
    </row>
    <row r="3193" spans="1:22" ht="43.2" hidden="1">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1">
        <f t="shared" si="298"/>
        <v>42538.755428240736</v>
      </c>
      <c r="T3193" s="11">
        <f t="shared" si="299"/>
        <v>42598.755428240736</v>
      </c>
      <c r="U31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93" t="str">
        <f>_xlfn.CONCAT(Table1[[#This Row],[state]],Table1[[#This Row],[Goal Range]])</f>
        <v>failed4999</v>
      </c>
    </row>
    <row r="3194" spans="1:22" ht="43.2" hidden="1">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1">
        <f t="shared" si="298"/>
        <v>42018.94049768518</v>
      </c>
      <c r="T3194" s="11">
        <f t="shared" si="299"/>
        <v>42063.916666666672</v>
      </c>
      <c r="U31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194" t="str">
        <f>_xlfn.CONCAT(Table1[[#This Row],[state]],Table1[[#This Row],[Goal Range]])</f>
        <v>failed14999</v>
      </c>
    </row>
    <row r="3195" spans="1:22" ht="43.2" hidden="1">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1">
        <f t="shared" si="298"/>
        <v>42010.968240740738</v>
      </c>
      <c r="T3195" s="11">
        <f t="shared" si="299"/>
        <v>42055.968240740738</v>
      </c>
      <c r="U31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195" t="str">
        <f>_xlfn.CONCAT(Table1[[#This Row],[state]],Table1[[#This Row],[Goal Range]])</f>
        <v>failed9999</v>
      </c>
    </row>
    <row r="3196" spans="1:22" ht="43.2" hidden="1">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e">
        <f t="shared" si="295"/>
        <v>#DIV/0!</v>
      </c>
      <c r="Q3196" t="str">
        <f t="shared" si="296"/>
        <v>theater</v>
      </c>
      <c r="R3196" t="str">
        <f t="shared" si="297"/>
        <v>musical</v>
      </c>
      <c r="S3196" s="11">
        <f t="shared" si="298"/>
        <v>42182.062476851846</v>
      </c>
      <c r="T3196" s="11">
        <f t="shared" si="299"/>
        <v>42212.062476851846</v>
      </c>
      <c r="U31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196" t="str">
        <f>_xlfn.CONCAT(Table1[[#This Row],[state]],Table1[[#This Row],[Goal Range]])</f>
        <v>failed14999</v>
      </c>
    </row>
    <row r="3197" spans="1:22" ht="57.6" hidden="1">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1">
        <f t="shared" si="298"/>
        <v>42017.594236111108</v>
      </c>
      <c r="T3197" s="11">
        <f t="shared" si="299"/>
        <v>42047.594236111108</v>
      </c>
      <c r="U31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197" t="str">
        <f>_xlfn.CONCAT(Table1[[#This Row],[state]],Table1[[#This Row],[Goal Range]])</f>
        <v>failed4999</v>
      </c>
    </row>
    <row r="3198" spans="1:22" ht="43.2" hidden="1">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1">
        <f t="shared" si="298"/>
        <v>42157.598090277781</v>
      </c>
      <c r="T3198" s="11">
        <f t="shared" si="299"/>
        <v>42217.583333333328</v>
      </c>
      <c r="U31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198" t="str">
        <f>_xlfn.CONCAT(Table1[[#This Row],[state]],Table1[[#This Row],[Goal Range]])</f>
        <v>failed50000</v>
      </c>
    </row>
    <row r="3199" spans="1:22" ht="28.8" hidden="1">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1">
        <f t="shared" si="298"/>
        <v>42009.493263888886</v>
      </c>
      <c r="T3199" s="11">
        <f t="shared" si="299"/>
        <v>42039.493263888886</v>
      </c>
      <c r="U31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199" t="str">
        <f>_xlfn.CONCAT(Table1[[#This Row],[state]],Table1[[#This Row],[Goal Range]])</f>
        <v>failed14999</v>
      </c>
    </row>
    <row r="3200" spans="1:22" ht="57.6" hidden="1">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1">
        <f t="shared" si="298"/>
        <v>42013.424502314811</v>
      </c>
      <c r="T3200" s="11">
        <f t="shared" si="299"/>
        <v>42051.424502314811</v>
      </c>
      <c r="U32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3200" t="str">
        <f>_xlfn.CONCAT(Table1[[#This Row],[state]],Table1[[#This Row],[Goal Range]])</f>
        <v>failed34999</v>
      </c>
    </row>
    <row r="3201" spans="1:22" ht="43.2" hidden="1">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1">
        <f t="shared" si="298"/>
        <v>41858.761782407404</v>
      </c>
      <c r="T3201" s="11">
        <f t="shared" si="299"/>
        <v>41888.875</v>
      </c>
      <c r="U32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01" t="str">
        <f>_xlfn.CONCAT(Table1[[#This Row],[state]],Table1[[#This Row],[Goal Range]])</f>
        <v>failed9999</v>
      </c>
    </row>
    <row r="3202" spans="1:22" ht="57.6" hidden="1">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300">E3202/D3202</f>
        <v>2.0000000000000002E-5</v>
      </c>
      <c r="P3202" s="6">
        <f t="shared" si="295"/>
        <v>1</v>
      </c>
      <c r="Q3202" t="str">
        <f t="shared" si="296"/>
        <v>theater</v>
      </c>
      <c r="R3202" t="str">
        <f t="shared" si="297"/>
        <v>musical</v>
      </c>
      <c r="S3202" s="11">
        <f t="shared" si="298"/>
        <v>42460.320613425924</v>
      </c>
      <c r="T3202" s="11">
        <f t="shared" si="299"/>
        <v>42490.231944444444</v>
      </c>
      <c r="U32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3202" t="str">
        <f>_xlfn.CONCAT(Table1[[#This Row],[state]],Table1[[#This Row],[Goal Range]])</f>
        <v>failed0</v>
      </c>
    </row>
    <row r="3203" spans="1:22" ht="43.2" hidden="1">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300"/>
        <v>1.2500000000000001E-2</v>
      </c>
      <c r="P3203" s="6">
        <f t="shared" ref="P3203:P3266" si="301">E3203/L3203</f>
        <v>12.5</v>
      </c>
      <c r="Q3203" t="str">
        <f t="shared" ref="Q3203:Q3266" si="302">LEFT(N3203,FIND("/",N3203)-1)</f>
        <v>theater</v>
      </c>
      <c r="R3203" t="str">
        <f t="shared" ref="R3203:R3266" si="303">RIGHT(N3203,LEN(N3203)-FIND("/",N3203))</f>
        <v>musical</v>
      </c>
      <c r="S3203" s="11">
        <f t="shared" ref="S3203:S3266" si="304">(((J3203/60)/60)/24)+DATE(1970,1,1)</f>
        <v>41861.767094907409</v>
      </c>
      <c r="T3203" s="11">
        <f t="shared" ref="T3203:T3266" si="305">(((I3203/60)/60)/24)+DATE(1970,1,1)</f>
        <v>41882.767094907409</v>
      </c>
      <c r="U32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03" t="str">
        <f>_xlfn.CONCAT(Table1[[#This Row],[state]],Table1[[#This Row],[Goal Range]])</f>
        <v>failed4999</v>
      </c>
    </row>
    <row r="3204" spans="1:22" ht="43.2" hidden="1">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1">
        <f t="shared" si="304"/>
        <v>42293.853541666671</v>
      </c>
      <c r="T3204" s="11">
        <f t="shared" si="305"/>
        <v>42352.249305555553</v>
      </c>
      <c r="U32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04" t="str">
        <f>_xlfn.CONCAT(Table1[[#This Row],[state]],Table1[[#This Row],[Goal Range]])</f>
        <v>failed9999</v>
      </c>
    </row>
    <row r="3205" spans="1:22" ht="43.2" hidden="1">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1">
        <f t="shared" si="304"/>
        <v>42242.988680555558</v>
      </c>
      <c r="T3205" s="11">
        <f t="shared" si="305"/>
        <v>42272.988680555558</v>
      </c>
      <c r="U32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05" t="str">
        <f>_xlfn.CONCAT(Table1[[#This Row],[state]],Table1[[#This Row],[Goal Range]])</f>
        <v>failed4999</v>
      </c>
    </row>
    <row r="3206" spans="1:22" ht="43.2" hidden="1">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e">
        <f t="shared" si="301"/>
        <v>#DIV/0!</v>
      </c>
      <c r="Q3206" t="str">
        <f t="shared" si="302"/>
        <v>theater</v>
      </c>
      <c r="R3206" t="str">
        <f t="shared" si="303"/>
        <v>musical</v>
      </c>
      <c r="S3206" s="11">
        <f t="shared" si="304"/>
        <v>42172.686099537037</v>
      </c>
      <c r="T3206" s="11">
        <f t="shared" si="305"/>
        <v>42202.676388888889</v>
      </c>
      <c r="U32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206" t="str">
        <f>_xlfn.CONCAT(Table1[[#This Row],[state]],Table1[[#This Row],[Goal Range]])</f>
        <v>failed1000</v>
      </c>
    </row>
    <row r="3207" spans="1:22" ht="43.2" hidden="1">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1">
        <f t="shared" si="304"/>
        <v>42095.374675925923</v>
      </c>
      <c r="T3207" s="11">
        <f t="shared" si="305"/>
        <v>42125.374675925923</v>
      </c>
      <c r="U32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07" t="str">
        <f>_xlfn.CONCAT(Table1[[#This Row],[state]],Table1[[#This Row],[Goal Range]])</f>
        <v>failed9999</v>
      </c>
    </row>
    <row r="3208" spans="1:22" ht="43.2" hidden="1">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e">
        <f t="shared" si="301"/>
        <v>#DIV/0!</v>
      </c>
      <c r="Q3208" t="str">
        <f t="shared" si="302"/>
        <v>theater</v>
      </c>
      <c r="R3208" t="str">
        <f t="shared" si="303"/>
        <v>musical</v>
      </c>
      <c r="S3208" s="11">
        <f t="shared" si="304"/>
        <v>42236.276053240741</v>
      </c>
      <c r="T3208" s="11">
        <f t="shared" si="305"/>
        <v>42266.276053240741</v>
      </c>
      <c r="U32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08" t="str">
        <f>_xlfn.CONCAT(Table1[[#This Row],[state]],Table1[[#This Row],[Goal Range]])</f>
        <v>failed9999</v>
      </c>
    </row>
    <row r="3209" spans="1:22" ht="43.2" hidden="1">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1">
        <f t="shared" si="304"/>
        <v>42057.277858796297</v>
      </c>
      <c r="T3209" s="11">
        <f t="shared" si="305"/>
        <v>42117.236192129625</v>
      </c>
      <c r="U32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09" t="str">
        <f>_xlfn.CONCAT(Table1[[#This Row],[state]],Table1[[#This Row],[Goal Range]])</f>
        <v>failed9999</v>
      </c>
    </row>
    <row r="3210" spans="1:22" ht="43.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1">
        <f t="shared" si="304"/>
        <v>41827.605057870373</v>
      </c>
      <c r="T3210" s="11">
        <f t="shared" si="305"/>
        <v>41848.605057870373</v>
      </c>
      <c r="U32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10" t="str">
        <f>_xlfn.CONCAT(Table1[[#This Row],[state]],Table1[[#This Row],[Goal Range]])</f>
        <v>successful9999</v>
      </c>
    </row>
    <row r="3211" spans="1:22" ht="43.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1">
        <f t="shared" si="304"/>
        <v>41778.637245370373</v>
      </c>
      <c r="T3211" s="11">
        <f t="shared" si="305"/>
        <v>41810.958333333336</v>
      </c>
      <c r="U32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11" t="str">
        <f>_xlfn.CONCAT(Table1[[#This Row],[state]],Table1[[#This Row],[Goal Range]])</f>
        <v>successful9999</v>
      </c>
    </row>
    <row r="3212" spans="1:22" ht="43.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1">
        <f t="shared" si="304"/>
        <v>41013.936562499999</v>
      </c>
      <c r="T3212" s="11">
        <f t="shared" si="305"/>
        <v>41061.165972222225</v>
      </c>
      <c r="U32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12" t="str">
        <f>_xlfn.CONCAT(Table1[[#This Row],[state]],Table1[[#This Row],[Goal Range]])</f>
        <v>successful4999</v>
      </c>
    </row>
    <row r="3213" spans="1:22" ht="43.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1">
        <f t="shared" si="304"/>
        <v>41834.586574074077</v>
      </c>
      <c r="T3213" s="11">
        <f t="shared" si="305"/>
        <v>41866.083333333336</v>
      </c>
      <c r="U32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213" t="str">
        <f>_xlfn.CONCAT(Table1[[#This Row],[state]],Table1[[#This Row],[Goal Range]])</f>
        <v>successful24999</v>
      </c>
    </row>
    <row r="3214" spans="1:22" ht="28.8">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1">
        <f t="shared" si="304"/>
        <v>41829.795729166668</v>
      </c>
      <c r="T3214" s="11">
        <f t="shared" si="305"/>
        <v>41859.795729166668</v>
      </c>
      <c r="U32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14" t="str">
        <f>_xlfn.CONCAT(Table1[[#This Row],[state]],Table1[[#This Row],[Goal Range]])</f>
        <v>successful4999</v>
      </c>
    </row>
    <row r="3215" spans="1:22" ht="43.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1">
        <f t="shared" si="304"/>
        <v>42171.763414351852</v>
      </c>
      <c r="T3215" s="11">
        <f t="shared" si="305"/>
        <v>42211.763414351852</v>
      </c>
      <c r="U32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15" t="str">
        <f>_xlfn.CONCAT(Table1[[#This Row],[state]],Table1[[#This Row],[Goal Range]])</f>
        <v>successful9999</v>
      </c>
    </row>
    <row r="3216" spans="1:22" ht="43.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1">
        <f t="shared" si="304"/>
        <v>42337.792511574073</v>
      </c>
      <c r="T3216" s="11">
        <f t="shared" si="305"/>
        <v>42374.996527777781</v>
      </c>
      <c r="U32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216" t="str">
        <f>_xlfn.CONCAT(Table1[[#This Row],[state]],Table1[[#This Row],[Goal Range]])</f>
        <v>successful14999</v>
      </c>
    </row>
    <row r="3217" spans="1:22" ht="57.6">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1">
        <f t="shared" si="304"/>
        <v>42219.665173611109</v>
      </c>
      <c r="T3217" s="11">
        <f t="shared" si="305"/>
        <v>42257.165972222225</v>
      </c>
      <c r="U32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3217" t="str">
        <f>_xlfn.CONCAT(Table1[[#This Row],[state]],Table1[[#This Row],[Goal Range]])</f>
        <v>successful39999</v>
      </c>
    </row>
    <row r="3218" spans="1:22" ht="43.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1">
        <f t="shared" si="304"/>
        <v>42165.462627314817</v>
      </c>
      <c r="T3218" s="11">
        <f t="shared" si="305"/>
        <v>42196.604166666672</v>
      </c>
      <c r="U32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18" t="str">
        <f>_xlfn.CONCAT(Table1[[#This Row],[state]],Table1[[#This Row],[Goal Range]])</f>
        <v>successful4999</v>
      </c>
    </row>
    <row r="3219" spans="1:22" ht="28.8">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1">
        <f t="shared" si="304"/>
        <v>42648.546111111107</v>
      </c>
      <c r="T3219" s="11">
        <f t="shared" si="305"/>
        <v>42678.546111111107</v>
      </c>
      <c r="U32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19" t="str">
        <f>_xlfn.CONCAT(Table1[[#This Row],[state]],Table1[[#This Row],[Goal Range]])</f>
        <v>successful4999</v>
      </c>
    </row>
    <row r="3220" spans="1:22" ht="43.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1">
        <f t="shared" si="304"/>
        <v>41971.002152777779</v>
      </c>
      <c r="T3220" s="11">
        <f t="shared" si="305"/>
        <v>42004</v>
      </c>
      <c r="U32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220" t="str">
        <f>_xlfn.CONCAT(Table1[[#This Row],[state]],Table1[[#This Row],[Goal Range]])</f>
        <v>successful14999</v>
      </c>
    </row>
    <row r="3221" spans="1:22" ht="4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1">
        <f t="shared" si="304"/>
        <v>42050.983182870375</v>
      </c>
      <c r="T3221" s="11">
        <f t="shared" si="305"/>
        <v>42085.941516203704</v>
      </c>
      <c r="U32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221" t="str">
        <f>_xlfn.CONCAT(Table1[[#This Row],[state]],Table1[[#This Row],[Goal Range]])</f>
        <v>successful24999</v>
      </c>
    </row>
    <row r="3222" spans="1:22" ht="28.8">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1">
        <f t="shared" si="304"/>
        <v>42772.833379629628</v>
      </c>
      <c r="T3222" s="11">
        <f t="shared" si="305"/>
        <v>42806.875</v>
      </c>
      <c r="U32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222" t="str">
        <f>_xlfn.CONCAT(Table1[[#This Row],[state]],Table1[[#This Row],[Goal Range]])</f>
        <v>successful19999</v>
      </c>
    </row>
    <row r="3223" spans="1:22" ht="57.6">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1">
        <f t="shared" si="304"/>
        <v>42155.696793981479</v>
      </c>
      <c r="T3223" s="11">
        <f t="shared" si="305"/>
        <v>42190.696793981479</v>
      </c>
      <c r="U32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23" t="str">
        <f>_xlfn.CONCAT(Table1[[#This Row],[state]],Table1[[#This Row],[Goal Range]])</f>
        <v>successful4999</v>
      </c>
    </row>
    <row r="3224" spans="1:22" ht="4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1">
        <f t="shared" si="304"/>
        <v>42270.582141203704</v>
      </c>
      <c r="T3224" s="11">
        <f t="shared" si="305"/>
        <v>42301.895138888889</v>
      </c>
      <c r="U32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24" t="str">
        <f>_xlfn.CONCAT(Table1[[#This Row],[state]],Table1[[#This Row],[Goal Range]])</f>
        <v>successful4999</v>
      </c>
    </row>
    <row r="3225" spans="1:22" ht="28.8">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1">
        <f t="shared" si="304"/>
        <v>42206.835370370376</v>
      </c>
      <c r="T3225" s="11">
        <f t="shared" si="305"/>
        <v>42236.835370370376</v>
      </c>
      <c r="U32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25" t="str">
        <f>_xlfn.CONCAT(Table1[[#This Row],[state]],Table1[[#This Row],[Goal Range]])</f>
        <v>successful4999</v>
      </c>
    </row>
    <row r="3226" spans="1:22" ht="57.6">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1">
        <f t="shared" si="304"/>
        <v>42697.850844907407</v>
      </c>
      <c r="T3226" s="11">
        <f t="shared" si="305"/>
        <v>42745.208333333328</v>
      </c>
      <c r="U32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3226" t="str">
        <f>_xlfn.CONCAT(Table1[[#This Row],[state]],Table1[[#This Row],[Goal Range]])</f>
        <v>successful34999</v>
      </c>
    </row>
    <row r="3227" spans="1:22" ht="43.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1">
        <f t="shared" si="304"/>
        <v>42503.559467592597</v>
      </c>
      <c r="T3227" s="11">
        <f t="shared" si="305"/>
        <v>42524.875</v>
      </c>
      <c r="U32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27" t="str">
        <f>_xlfn.CONCAT(Table1[[#This Row],[state]],Table1[[#This Row],[Goal Range]])</f>
        <v>successful4999</v>
      </c>
    </row>
    <row r="3228" spans="1:22" ht="43.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1">
        <f t="shared" si="304"/>
        <v>42277.583472222221</v>
      </c>
      <c r="T3228" s="11">
        <f t="shared" si="305"/>
        <v>42307.583472222221</v>
      </c>
      <c r="U32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28" t="str">
        <f>_xlfn.CONCAT(Table1[[#This Row],[state]],Table1[[#This Row],[Goal Range]])</f>
        <v>successful4999</v>
      </c>
    </row>
    <row r="3229" spans="1:22" ht="43.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1">
        <f t="shared" si="304"/>
        <v>42722.882361111115</v>
      </c>
      <c r="T3229" s="11">
        <f t="shared" si="305"/>
        <v>42752.882361111115</v>
      </c>
      <c r="U32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29" t="str">
        <f>_xlfn.CONCAT(Table1[[#This Row],[state]],Table1[[#This Row],[Goal Range]])</f>
        <v>successful4999</v>
      </c>
    </row>
    <row r="3230" spans="1:22" ht="28.8">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1">
        <f t="shared" si="304"/>
        <v>42323.70930555556</v>
      </c>
      <c r="T3230" s="11">
        <f t="shared" si="305"/>
        <v>42355.207638888889</v>
      </c>
      <c r="U32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30" t="str">
        <f>_xlfn.CONCAT(Table1[[#This Row],[state]],Table1[[#This Row],[Goal Range]])</f>
        <v>successful9999</v>
      </c>
    </row>
    <row r="3231" spans="1:22" ht="43.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1">
        <f t="shared" si="304"/>
        <v>41933.291643518518</v>
      </c>
      <c r="T3231" s="11">
        <f t="shared" si="305"/>
        <v>41963.333310185189</v>
      </c>
      <c r="U32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231" t="str">
        <f>_xlfn.CONCAT(Table1[[#This Row],[state]],Table1[[#This Row],[Goal Range]])</f>
        <v>successful24999</v>
      </c>
    </row>
    <row r="3232" spans="1:22" ht="43.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1">
        <f t="shared" si="304"/>
        <v>41898.168125000004</v>
      </c>
      <c r="T3232" s="11">
        <f t="shared" si="305"/>
        <v>41913.165972222225</v>
      </c>
      <c r="U32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32" t="str">
        <f>_xlfn.CONCAT(Table1[[#This Row],[state]],Table1[[#This Row],[Goal Range]])</f>
        <v>successful4999</v>
      </c>
    </row>
    <row r="3233" spans="1:22" ht="43.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1">
        <f t="shared" si="304"/>
        <v>42446.943831018521</v>
      </c>
      <c r="T3233" s="11">
        <f t="shared" si="305"/>
        <v>42476.943831018521</v>
      </c>
      <c r="U32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33" t="str">
        <f>_xlfn.CONCAT(Table1[[#This Row],[state]],Table1[[#This Row],[Goal Range]])</f>
        <v>successful4999</v>
      </c>
    </row>
    <row r="3234" spans="1:22" ht="43.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1">
        <f t="shared" si="304"/>
        <v>42463.81385416667</v>
      </c>
      <c r="T3234" s="11">
        <f t="shared" si="305"/>
        <v>42494.165972222225</v>
      </c>
      <c r="U32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34" t="str">
        <f>_xlfn.CONCAT(Table1[[#This Row],[state]],Table1[[#This Row],[Goal Range]])</f>
        <v>successful4999</v>
      </c>
    </row>
    <row r="3235" spans="1:22" ht="43.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1">
        <f t="shared" si="304"/>
        <v>42766.805034722223</v>
      </c>
      <c r="T3235" s="11">
        <f t="shared" si="305"/>
        <v>42796.805034722223</v>
      </c>
      <c r="U32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35" t="str">
        <f>_xlfn.CONCAT(Table1[[#This Row],[state]],Table1[[#This Row],[Goal Range]])</f>
        <v>successful9999</v>
      </c>
    </row>
    <row r="3236" spans="1:22" ht="43.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1">
        <f t="shared" si="304"/>
        <v>42734.789444444439</v>
      </c>
      <c r="T3236" s="11">
        <f t="shared" si="305"/>
        <v>42767.979861111111</v>
      </c>
      <c r="U32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36" t="str">
        <f>_xlfn.CONCAT(Table1[[#This Row],[state]],Table1[[#This Row],[Goal Range]])</f>
        <v>successful4999</v>
      </c>
    </row>
    <row r="3237" spans="1:22" ht="43.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1">
        <f t="shared" si="304"/>
        <v>42522.347812499997</v>
      </c>
      <c r="T3237" s="11">
        <f t="shared" si="305"/>
        <v>42552.347812499997</v>
      </c>
      <c r="U32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237" t="str">
        <f>_xlfn.CONCAT(Table1[[#This Row],[state]],Table1[[#This Row],[Goal Range]])</f>
        <v>successful19999</v>
      </c>
    </row>
    <row r="3238" spans="1:22" ht="43.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1">
        <f t="shared" si="304"/>
        <v>42702.917048611111</v>
      </c>
      <c r="T3238" s="11">
        <f t="shared" si="305"/>
        <v>42732.917048611111</v>
      </c>
      <c r="U32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238" t="str">
        <f>_xlfn.CONCAT(Table1[[#This Row],[state]],Table1[[#This Row],[Goal Range]])</f>
        <v>successful24999</v>
      </c>
    </row>
    <row r="3239" spans="1:22" ht="28.8">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1">
        <f t="shared" si="304"/>
        <v>42252.474351851852</v>
      </c>
      <c r="T3239" s="11">
        <f t="shared" si="305"/>
        <v>42276.165972222225</v>
      </c>
      <c r="U32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3239" t="str">
        <f>_xlfn.CONCAT(Table1[[#This Row],[state]],Table1[[#This Row],[Goal Range]])</f>
        <v>successful39999</v>
      </c>
    </row>
    <row r="3240" spans="1:22" ht="43.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1">
        <f t="shared" si="304"/>
        <v>42156.510393518518</v>
      </c>
      <c r="T3240" s="11">
        <f t="shared" si="305"/>
        <v>42186.510393518518</v>
      </c>
      <c r="U32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40" t="str">
        <f>_xlfn.CONCAT(Table1[[#This Row],[state]],Table1[[#This Row],[Goal Range]])</f>
        <v>successful4999</v>
      </c>
    </row>
    <row r="3241" spans="1:22" ht="57.6">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1">
        <f t="shared" si="304"/>
        <v>42278.089039351849</v>
      </c>
      <c r="T3241" s="11">
        <f t="shared" si="305"/>
        <v>42302.999305555553</v>
      </c>
      <c r="U32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41" t="str">
        <f>_xlfn.CONCAT(Table1[[#This Row],[state]],Table1[[#This Row],[Goal Range]])</f>
        <v>successful9999</v>
      </c>
    </row>
    <row r="3242" spans="1:22" ht="43.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1">
        <f t="shared" si="304"/>
        <v>42754.693842592591</v>
      </c>
      <c r="T3242" s="11">
        <f t="shared" si="305"/>
        <v>42782.958333333328</v>
      </c>
      <c r="U32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42" t="str">
        <f>_xlfn.CONCAT(Table1[[#This Row],[state]],Table1[[#This Row],[Goal Range]])</f>
        <v>successful4999</v>
      </c>
    </row>
    <row r="3243" spans="1:22" ht="57.6">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1">
        <f t="shared" si="304"/>
        <v>41893.324884259258</v>
      </c>
      <c r="T3243" s="11">
        <f t="shared" si="305"/>
        <v>41926.290972222225</v>
      </c>
      <c r="U32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43" t="str">
        <f>_xlfn.CONCAT(Table1[[#This Row],[state]],Table1[[#This Row],[Goal Range]])</f>
        <v>successful9999</v>
      </c>
    </row>
    <row r="3244" spans="1:22" ht="4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1">
        <f t="shared" si="304"/>
        <v>41871.755694444444</v>
      </c>
      <c r="T3244" s="11">
        <f t="shared" si="305"/>
        <v>41901.755694444444</v>
      </c>
      <c r="U32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244" t="str">
        <f>_xlfn.CONCAT(Table1[[#This Row],[state]],Table1[[#This Row],[Goal Range]])</f>
        <v>successful14999</v>
      </c>
    </row>
    <row r="3245" spans="1:22" ht="43.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1">
        <f t="shared" si="304"/>
        <v>42262.096782407403</v>
      </c>
      <c r="T3245" s="11">
        <f t="shared" si="305"/>
        <v>42286</v>
      </c>
      <c r="U32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45" t="str">
        <f>_xlfn.CONCAT(Table1[[#This Row],[state]],Table1[[#This Row],[Goal Range]])</f>
        <v>successful9999</v>
      </c>
    </row>
    <row r="3246" spans="1:22" ht="43.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1">
        <f t="shared" si="304"/>
        <v>42675.694236111114</v>
      </c>
      <c r="T3246" s="11">
        <f t="shared" si="305"/>
        <v>42705.735902777778</v>
      </c>
      <c r="U32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46" t="str">
        <f>_xlfn.CONCAT(Table1[[#This Row],[state]],Table1[[#This Row],[Goal Range]])</f>
        <v>successful4999</v>
      </c>
    </row>
    <row r="3247" spans="1:22" ht="43.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1">
        <f t="shared" si="304"/>
        <v>42135.60020833333</v>
      </c>
      <c r="T3247" s="11">
        <f t="shared" si="305"/>
        <v>42167.083333333328</v>
      </c>
      <c r="U32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247" t="str">
        <f>_xlfn.CONCAT(Table1[[#This Row],[state]],Table1[[#This Row],[Goal Range]])</f>
        <v>successful24999</v>
      </c>
    </row>
    <row r="3248" spans="1:22" ht="43.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1">
        <f t="shared" si="304"/>
        <v>42230.472222222219</v>
      </c>
      <c r="T3248" s="11">
        <f t="shared" si="305"/>
        <v>42259.165972222225</v>
      </c>
      <c r="U32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248" t="str">
        <f>_xlfn.CONCAT(Table1[[#This Row],[state]],Table1[[#This Row],[Goal Range]])</f>
        <v>successful14999</v>
      </c>
    </row>
    <row r="3249" spans="1:22" ht="43.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1">
        <f t="shared" si="304"/>
        <v>42167.434166666666</v>
      </c>
      <c r="T3249" s="11">
        <f t="shared" si="305"/>
        <v>42197.434166666666</v>
      </c>
      <c r="U32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49" t="str">
        <f>_xlfn.CONCAT(Table1[[#This Row],[state]],Table1[[#This Row],[Goal Range]])</f>
        <v>successful4999</v>
      </c>
    </row>
    <row r="3250" spans="1:22" ht="28.8">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1">
        <f t="shared" si="304"/>
        <v>42068.888391203705</v>
      </c>
      <c r="T3250" s="11">
        <f t="shared" si="305"/>
        <v>42098.846724537041</v>
      </c>
      <c r="U32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250" t="str">
        <f>_xlfn.CONCAT(Table1[[#This Row],[state]],Table1[[#This Row],[Goal Range]])</f>
        <v>successful14999</v>
      </c>
    </row>
    <row r="3251" spans="1:22" ht="43.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1">
        <f t="shared" si="304"/>
        <v>42145.746689814812</v>
      </c>
      <c r="T3251" s="11">
        <f t="shared" si="305"/>
        <v>42175.746689814812</v>
      </c>
      <c r="U32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51" t="str">
        <f>_xlfn.CONCAT(Table1[[#This Row],[state]],Table1[[#This Row],[Goal Range]])</f>
        <v>successful9999</v>
      </c>
    </row>
    <row r="3252" spans="1:22" ht="57.6">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1">
        <f t="shared" si="304"/>
        <v>41918.742175925923</v>
      </c>
      <c r="T3252" s="11">
        <f t="shared" si="305"/>
        <v>41948.783842592595</v>
      </c>
      <c r="U32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252" t="str">
        <f>_xlfn.CONCAT(Table1[[#This Row],[state]],Table1[[#This Row],[Goal Range]])</f>
        <v>successful29999</v>
      </c>
    </row>
    <row r="3253" spans="1:22" ht="43.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1">
        <f t="shared" si="304"/>
        <v>42146.731087962966</v>
      </c>
      <c r="T3253" s="11">
        <f t="shared" si="305"/>
        <v>42176.731087962966</v>
      </c>
      <c r="U32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53" t="str">
        <f>_xlfn.CONCAT(Table1[[#This Row],[state]],Table1[[#This Row],[Goal Range]])</f>
        <v>successful4999</v>
      </c>
    </row>
    <row r="3254" spans="1:22" ht="4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1">
        <f t="shared" si="304"/>
        <v>42590.472685185188</v>
      </c>
      <c r="T3254" s="11">
        <f t="shared" si="305"/>
        <v>42620.472685185188</v>
      </c>
      <c r="U32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54" t="str">
        <f>_xlfn.CONCAT(Table1[[#This Row],[state]],Table1[[#This Row],[Goal Range]])</f>
        <v>successful4999</v>
      </c>
    </row>
    <row r="3255" spans="1:22" ht="43.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1">
        <f t="shared" si="304"/>
        <v>42602.576712962968</v>
      </c>
      <c r="T3255" s="11">
        <f t="shared" si="305"/>
        <v>42621.15625</v>
      </c>
      <c r="U32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255" t="str">
        <f>_xlfn.CONCAT(Table1[[#This Row],[state]],Table1[[#This Row],[Goal Range]])</f>
        <v>successful24999</v>
      </c>
    </row>
    <row r="3256" spans="1:22" ht="43.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1">
        <f t="shared" si="304"/>
        <v>42059.085752314815</v>
      </c>
      <c r="T3256" s="11">
        <f t="shared" si="305"/>
        <v>42089.044085648144</v>
      </c>
      <c r="U32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256" t="str">
        <f>_xlfn.CONCAT(Table1[[#This Row],[state]],Table1[[#This Row],[Goal Range]])</f>
        <v>successful14999</v>
      </c>
    </row>
    <row r="3257" spans="1:22" ht="57.6">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1">
        <f t="shared" si="304"/>
        <v>41889.768229166664</v>
      </c>
      <c r="T3257" s="11">
        <f t="shared" si="305"/>
        <v>41919.768229166664</v>
      </c>
      <c r="U32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257" t="str">
        <f>_xlfn.CONCAT(Table1[[#This Row],[state]],Table1[[#This Row],[Goal Range]])</f>
        <v>successful1000</v>
      </c>
    </row>
    <row r="3258" spans="1:22" ht="43.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1">
        <f t="shared" si="304"/>
        <v>42144.573807870373</v>
      </c>
      <c r="T3258" s="11">
        <f t="shared" si="305"/>
        <v>42166.165972222225</v>
      </c>
      <c r="U32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258" t="str">
        <f>_xlfn.CONCAT(Table1[[#This Row],[state]],Table1[[#This Row],[Goal Range]])</f>
        <v>successful14999</v>
      </c>
    </row>
    <row r="3259" spans="1:22" ht="43.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1">
        <f t="shared" si="304"/>
        <v>42758.559629629628</v>
      </c>
      <c r="T3259" s="11">
        <f t="shared" si="305"/>
        <v>42788.559629629628</v>
      </c>
      <c r="U32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59" t="str">
        <f>_xlfn.CONCAT(Table1[[#This Row],[state]],Table1[[#This Row],[Goal Range]])</f>
        <v>successful4999</v>
      </c>
    </row>
    <row r="3260" spans="1:22" ht="4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1">
        <f t="shared" si="304"/>
        <v>41982.887280092589</v>
      </c>
      <c r="T3260" s="11">
        <f t="shared" si="305"/>
        <v>42012.887280092589</v>
      </c>
      <c r="U32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60" t="str">
        <f>_xlfn.CONCAT(Table1[[#This Row],[state]],Table1[[#This Row],[Goal Range]])</f>
        <v>successful9999</v>
      </c>
    </row>
    <row r="3261" spans="1:22" ht="43.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1">
        <f t="shared" si="304"/>
        <v>42614.760937500003</v>
      </c>
      <c r="T3261" s="11">
        <f t="shared" si="305"/>
        <v>42644.165972222225</v>
      </c>
      <c r="U32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261" t="str">
        <f>_xlfn.CONCAT(Table1[[#This Row],[state]],Table1[[#This Row],[Goal Range]])</f>
        <v>successful24999</v>
      </c>
    </row>
    <row r="3262" spans="1:22" ht="43.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1">
        <f t="shared" si="304"/>
        <v>42303.672662037032</v>
      </c>
      <c r="T3262" s="11">
        <f t="shared" si="305"/>
        <v>42338.714328703703</v>
      </c>
      <c r="U32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62" t="str">
        <f>_xlfn.CONCAT(Table1[[#This Row],[state]],Table1[[#This Row],[Goal Range]])</f>
        <v>successful9999</v>
      </c>
    </row>
    <row r="3263" spans="1:22" ht="43.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1">
        <f t="shared" si="304"/>
        <v>42171.725416666668</v>
      </c>
      <c r="T3263" s="11">
        <f t="shared" si="305"/>
        <v>42201.725416666668</v>
      </c>
      <c r="U32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63" t="str">
        <f>_xlfn.CONCAT(Table1[[#This Row],[state]],Table1[[#This Row],[Goal Range]])</f>
        <v>successful4999</v>
      </c>
    </row>
    <row r="3264" spans="1:22" ht="28.8">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1">
        <f t="shared" si="304"/>
        <v>41964.315532407403</v>
      </c>
      <c r="T3264" s="11">
        <f t="shared" si="305"/>
        <v>41995.166666666672</v>
      </c>
      <c r="U32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264" t="str">
        <f>_xlfn.CONCAT(Table1[[#This Row],[state]],Table1[[#This Row],[Goal Range]])</f>
        <v>successful14999</v>
      </c>
    </row>
    <row r="3265" spans="1:22" ht="28.8">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1">
        <f t="shared" si="304"/>
        <v>42284.516064814816</v>
      </c>
      <c r="T3265" s="11">
        <f t="shared" si="305"/>
        <v>42307.875</v>
      </c>
      <c r="U32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65" t="str">
        <f>_xlfn.CONCAT(Table1[[#This Row],[state]],Table1[[#This Row],[Goal Range]])</f>
        <v>successful4999</v>
      </c>
    </row>
    <row r="3266" spans="1:22" ht="28.8">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306">E3266/D3266</f>
        <v>1.03</v>
      </c>
      <c r="P3266" s="6">
        <f t="shared" si="301"/>
        <v>52.551020408163268</v>
      </c>
      <c r="Q3266" t="str">
        <f t="shared" si="302"/>
        <v>theater</v>
      </c>
      <c r="R3266" t="str">
        <f t="shared" si="303"/>
        <v>plays</v>
      </c>
      <c r="S3266" s="11">
        <f t="shared" si="304"/>
        <v>42016.800208333334</v>
      </c>
      <c r="T3266" s="11">
        <f t="shared" si="305"/>
        <v>42032.916666666672</v>
      </c>
      <c r="U32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66" t="str">
        <f>_xlfn.CONCAT(Table1[[#This Row],[state]],Table1[[#This Row],[Goal Range]])</f>
        <v>successful4999</v>
      </c>
    </row>
    <row r="3267" spans="1:22" ht="43.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306"/>
        <v>1.64</v>
      </c>
      <c r="P3267" s="6">
        <f t="shared" ref="P3267:P3330" si="307">E3267/L3267</f>
        <v>70.285714285714292</v>
      </c>
      <c r="Q3267" t="str">
        <f t="shared" ref="Q3267:Q3330" si="308">LEFT(N3267,FIND("/",N3267)-1)</f>
        <v>theater</v>
      </c>
      <c r="R3267" t="str">
        <f t="shared" ref="R3267:R3330" si="309">RIGHT(N3267,LEN(N3267)-FIND("/",N3267))</f>
        <v>plays</v>
      </c>
      <c r="S3267" s="11">
        <f t="shared" ref="S3267:S3330" si="310">(((J3267/60)/60)/24)+DATE(1970,1,1)</f>
        <v>42311.711979166663</v>
      </c>
      <c r="T3267" s="11">
        <f t="shared" ref="T3267:T3330" si="311">(((I3267/60)/60)/24)+DATE(1970,1,1)</f>
        <v>42341.708333333328</v>
      </c>
      <c r="U32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67" t="str">
        <f>_xlfn.CONCAT(Table1[[#This Row],[state]],Table1[[#This Row],[Goal Range]])</f>
        <v>successful4999</v>
      </c>
    </row>
    <row r="3268" spans="1:22" ht="43.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1">
        <f t="shared" si="310"/>
        <v>42136.536134259266</v>
      </c>
      <c r="T3268" s="11">
        <f t="shared" si="311"/>
        <v>42167.875</v>
      </c>
      <c r="U32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68" t="str">
        <f>_xlfn.CONCAT(Table1[[#This Row],[state]],Table1[[#This Row],[Goal Range]])</f>
        <v>successful9999</v>
      </c>
    </row>
    <row r="3269" spans="1:22" ht="43.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1">
        <f t="shared" si="310"/>
        <v>42172.757638888885</v>
      </c>
      <c r="T3269" s="11">
        <f t="shared" si="311"/>
        <v>42202.757638888885</v>
      </c>
      <c r="U32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269" t="str">
        <f>_xlfn.CONCAT(Table1[[#This Row],[state]],Table1[[#This Row],[Goal Range]])</f>
        <v>successful19999</v>
      </c>
    </row>
    <row r="3270" spans="1:22" ht="43.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1">
        <f t="shared" si="310"/>
        <v>42590.90425925926</v>
      </c>
      <c r="T3270" s="11">
        <f t="shared" si="311"/>
        <v>42606.90425925926</v>
      </c>
      <c r="U32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70" t="str">
        <f>_xlfn.CONCAT(Table1[[#This Row],[state]],Table1[[#This Row],[Goal Range]])</f>
        <v>successful4999</v>
      </c>
    </row>
    <row r="3271" spans="1:22" ht="43.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1">
        <f t="shared" si="310"/>
        <v>42137.395798611105</v>
      </c>
      <c r="T3271" s="11">
        <f t="shared" si="311"/>
        <v>42171.458333333328</v>
      </c>
      <c r="U32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71" t="str">
        <f>_xlfn.CONCAT(Table1[[#This Row],[state]],Table1[[#This Row],[Goal Range]])</f>
        <v>successful9999</v>
      </c>
    </row>
    <row r="3272" spans="1:22" ht="57.6">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1">
        <f t="shared" si="310"/>
        <v>42167.533159722225</v>
      </c>
      <c r="T3272" s="11">
        <f t="shared" si="311"/>
        <v>42197.533159722225</v>
      </c>
      <c r="U32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72" t="str">
        <f>_xlfn.CONCAT(Table1[[#This Row],[state]],Table1[[#This Row],[Goal Range]])</f>
        <v>successful4999</v>
      </c>
    </row>
    <row r="3273" spans="1:2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1">
        <f t="shared" si="310"/>
        <v>41915.437210648146</v>
      </c>
      <c r="T3273" s="11">
        <f t="shared" si="311"/>
        <v>41945.478877314818</v>
      </c>
      <c r="U32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73" t="str">
        <f>_xlfn.CONCAT(Table1[[#This Row],[state]],Table1[[#This Row],[Goal Range]])</f>
        <v>successful4999</v>
      </c>
    </row>
    <row r="3274" spans="1:22" ht="43.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1">
        <f t="shared" si="310"/>
        <v>42284.500104166669</v>
      </c>
      <c r="T3274" s="11">
        <f t="shared" si="311"/>
        <v>42314.541770833333</v>
      </c>
      <c r="U32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274" t="str">
        <f>_xlfn.CONCAT(Table1[[#This Row],[state]],Table1[[#This Row],[Goal Range]])</f>
        <v>successful14999</v>
      </c>
    </row>
    <row r="3275" spans="1:22" ht="57.6">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1">
        <f t="shared" si="310"/>
        <v>42611.801412037035</v>
      </c>
      <c r="T3275" s="11">
        <f t="shared" si="311"/>
        <v>42627.791666666672</v>
      </c>
      <c r="U32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75" t="str">
        <f>_xlfn.CONCAT(Table1[[#This Row],[state]],Table1[[#This Row],[Goal Range]])</f>
        <v>successful4999</v>
      </c>
    </row>
    <row r="3276" spans="1:22" ht="43.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1">
        <f t="shared" si="310"/>
        <v>42400.704537037032</v>
      </c>
      <c r="T3276" s="11">
        <f t="shared" si="311"/>
        <v>42444.875</v>
      </c>
      <c r="U32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276" t="str">
        <f>_xlfn.CONCAT(Table1[[#This Row],[state]],Table1[[#This Row],[Goal Range]])</f>
        <v>successful19999</v>
      </c>
    </row>
    <row r="3277" spans="1:22" ht="43.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1">
        <f t="shared" si="310"/>
        <v>42017.88045138889</v>
      </c>
      <c r="T3277" s="11">
        <f t="shared" si="311"/>
        <v>42044.1875</v>
      </c>
      <c r="U32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77" t="str">
        <f>_xlfn.CONCAT(Table1[[#This Row],[state]],Table1[[#This Row],[Goal Range]])</f>
        <v>successful4999</v>
      </c>
    </row>
    <row r="3278" spans="1:22" ht="43.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1">
        <f t="shared" si="310"/>
        <v>42426.949988425928</v>
      </c>
      <c r="T3278" s="11">
        <f t="shared" si="311"/>
        <v>42461.165972222225</v>
      </c>
      <c r="U32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78" t="str">
        <f>_xlfn.CONCAT(Table1[[#This Row],[state]],Table1[[#This Row],[Goal Range]])</f>
        <v>successful4999</v>
      </c>
    </row>
    <row r="3279" spans="1:22" ht="57.6">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1">
        <f t="shared" si="310"/>
        <v>41931.682939814818</v>
      </c>
      <c r="T3279" s="11">
        <f t="shared" si="311"/>
        <v>41961.724606481483</v>
      </c>
      <c r="U32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79" t="str">
        <f>_xlfn.CONCAT(Table1[[#This Row],[state]],Table1[[#This Row],[Goal Range]])</f>
        <v>successful9999</v>
      </c>
    </row>
    <row r="3280" spans="1:22" ht="43.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1">
        <f t="shared" si="310"/>
        <v>42124.848414351851</v>
      </c>
      <c r="T3280" s="11">
        <f t="shared" si="311"/>
        <v>42154.848414351851</v>
      </c>
      <c r="U32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80" t="str">
        <f>_xlfn.CONCAT(Table1[[#This Row],[state]],Table1[[#This Row],[Goal Range]])</f>
        <v>successful4999</v>
      </c>
    </row>
    <row r="3281" spans="1:22" ht="57.6">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1">
        <f t="shared" si="310"/>
        <v>42431.102534722217</v>
      </c>
      <c r="T3281" s="11">
        <f t="shared" si="311"/>
        <v>42461.06086805556</v>
      </c>
      <c r="U32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81" t="str">
        <f>_xlfn.CONCAT(Table1[[#This Row],[state]],Table1[[#This Row],[Goal Range]])</f>
        <v>successful9999</v>
      </c>
    </row>
    <row r="3282" spans="1:22" ht="43.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1">
        <f t="shared" si="310"/>
        <v>42121.756921296299</v>
      </c>
      <c r="T3282" s="11">
        <f t="shared" si="311"/>
        <v>42156.208333333328</v>
      </c>
      <c r="U32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82" t="str">
        <f>_xlfn.CONCAT(Table1[[#This Row],[state]],Table1[[#This Row],[Goal Range]])</f>
        <v>successful4999</v>
      </c>
    </row>
    <row r="3283" spans="1:22" ht="28.8">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1">
        <f t="shared" si="310"/>
        <v>42219.019733796296</v>
      </c>
      <c r="T3283" s="11">
        <f t="shared" si="311"/>
        <v>42249.019733796296</v>
      </c>
      <c r="U32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83" t="str">
        <f>_xlfn.CONCAT(Table1[[#This Row],[state]],Table1[[#This Row],[Goal Range]])</f>
        <v>successful9999</v>
      </c>
    </row>
    <row r="3284" spans="1:22" ht="43.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1">
        <f t="shared" si="310"/>
        <v>42445.19430555556</v>
      </c>
      <c r="T3284" s="11">
        <f t="shared" si="311"/>
        <v>42489.19430555556</v>
      </c>
      <c r="U32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3284" t="str">
        <f>_xlfn.CONCAT(Table1[[#This Row],[state]],Table1[[#This Row],[Goal Range]])</f>
        <v>successful34999</v>
      </c>
    </row>
    <row r="3285" spans="1:22" ht="43.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1">
        <f t="shared" si="310"/>
        <v>42379.74418981481</v>
      </c>
      <c r="T3285" s="11">
        <f t="shared" si="311"/>
        <v>42410.875</v>
      </c>
      <c r="U32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285" t="str">
        <f>_xlfn.CONCAT(Table1[[#This Row],[state]],Table1[[#This Row],[Goal Range]])</f>
        <v>successful1000</v>
      </c>
    </row>
    <row r="3286" spans="1:22" ht="43.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1">
        <f t="shared" si="310"/>
        <v>42380.884872685187</v>
      </c>
      <c r="T3286" s="11">
        <f t="shared" si="311"/>
        <v>42398.249305555553</v>
      </c>
      <c r="U32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86" t="str">
        <f>_xlfn.CONCAT(Table1[[#This Row],[state]],Table1[[#This Row],[Goal Range]])</f>
        <v>successful4999</v>
      </c>
    </row>
    <row r="3287" spans="1:2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1">
        <f t="shared" si="310"/>
        <v>42762.942430555559</v>
      </c>
      <c r="T3287" s="11">
        <f t="shared" si="311"/>
        <v>42794.208333333328</v>
      </c>
      <c r="U32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87" t="str">
        <f>_xlfn.CONCAT(Table1[[#This Row],[state]],Table1[[#This Row],[Goal Range]])</f>
        <v>successful4999</v>
      </c>
    </row>
    <row r="3288" spans="1:22" ht="57.6">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1">
        <f t="shared" si="310"/>
        <v>42567.840069444443</v>
      </c>
      <c r="T3288" s="11">
        <f t="shared" si="311"/>
        <v>42597.840069444443</v>
      </c>
      <c r="U32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288" t="str">
        <f>_xlfn.CONCAT(Table1[[#This Row],[state]],Table1[[#This Row],[Goal Range]])</f>
        <v>successful19999</v>
      </c>
    </row>
    <row r="3289" spans="1:22" ht="28.8">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1">
        <f t="shared" si="310"/>
        <v>42311.750324074077</v>
      </c>
      <c r="T3289" s="11">
        <f t="shared" si="311"/>
        <v>42336.750324074077</v>
      </c>
      <c r="U32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89" t="str">
        <f>_xlfn.CONCAT(Table1[[#This Row],[state]],Table1[[#This Row],[Goal Range]])</f>
        <v>successful4999</v>
      </c>
    </row>
    <row r="3290" spans="1:22" ht="43.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1">
        <f t="shared" si="310"/>
        <v>42505.774479166663</v>
      </c>
      <c r="T3290" s="11">
        <f t="shared" si="311"/>
        <v>42541.958333333328</v>
      </c>
      <c r="U32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290" t="str">
        <f>_xlfn.CONCAT(Table1[[#This Row],[state]],Table1[[#This Row],[Goal Range]])</f>
        <v>successful14999</v>
      </c>
    </row>
    <row r="3291" spans="1:22" ht="43.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1">
        <f t="shared" si="310"/>
        <v>42758.368078703701</v>
      </c>
      <c r="T3291" s="11">
        <f t="shared" si="311"/>
        <v>42786.368078703701</v>
      </c>
      <c r="U32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291" t="str">
        <f>_xlfn.CONCAT(Table1[[#This Row],[state]],Table1[[#This Row],[Goal Range]])</f>
        <v>successful1000</v>
      </c>
    </row>
    <row r="3292" spans="1:22" ht="7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1">
        <f t="shared" si="310"/>
        <v>42775.51494212963</v>
      </c>
      <c r="T3292" s="11">
        <f t="shared" si="311"/>
        <v>42805.51494212963</v>
      </c>
      <c r="U32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92" t="str">
        <f>_xlfn.CONCAT(Table1[[#This Row],[state]],Table1[[#This Row],[Goal Range]])</f>
        <v>successful4999</v>
      </c>
    </row>
    <row r="3293" spans="1:22" ht="57.6">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1">
        <f t="shared" si="310"/>
        <v>42232.702546296292</v>
      </c>
      <c r="T3293" s="11">
        <f t="shared" si="311"/>
        <v>42264.165972222225</v>
      </c>
      <c r="U32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293" t="str">
        <f>_xlfn.CONCAT(Table1[[#This Row],[state]],Table1[[#This Row],[Goal Range]])</f>
        <v>successful1000</v>
      </c>
    </row>
    <row r="3294" spans="1:22" ht="43.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1">
        <f t="shared" si="310"/>
        <v>42282.770231481481</v>
      </c>
      <c r="T3294" s="11">
        <f t="shared" si="311"/>
        <v>42342.811898148153</v>
      </c>
      <c r="U32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294" t="str">
        <f>_xlfn.CONCAT(Table1[[#This Row],[state]],Table1[[#This Row],[Goal Range]])</f>
        <v>successful1000</v>
      </c>
    </row>
    <row r="3295" spans="1:22" ht="57.6">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1">
        <f t="shared" si="310"/>
        <v>42768.425370370373</v>
      </c>
      <c r="T3295" s="11">
        <f t="shared" si="311"/>
        <v>42798.425370370373</v>
      </c>
      <c r="U32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95" t="str">
        <f>_xlfn.CONCAT(Table1[[#This Row],[state]],Table1[[#This Row],[Goal Range]])</f>
        <v>successful4999</v>
      </c>
    </row>
    <row r="3296" spans="1:22" ht="43.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1">
        <f t="shared" si="310"/>
        <v>42141.541134259256</v>
      </c>
      <c r="T3296" s="11">
        <f t="shared" si="311"/>
        <v>42171.541134259256</v>
      </c>
      <c r="U32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296" t="str">
        <f>_xlfn.CONCAT(Table1[[#This Row],[state]],Table1[[#This Row],[Goal Range]])</f>
        <v>successful1000</v>
      </c>
    </row>
    <row r="3297" spans="1:22" ht="43.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1">
        <f t="shared" si="310"/>
        <v>42609.442465277782</v>
      </c>
      <c r="T3297" s="11">
        <f t="shared" si="311"/>
        <v>42639.442465277782</v>
      </c>
      <c r="U32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297" t="str">
        <f>_xlfn.CONCAT(Table1[[#This Row],[state]],Table1[[#This Row],[Goal Range]])</f>
        <v>successful1000</v>
      </c>
    </row>
    <row r="3298" spans="1:22" ht="43.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1">
        <f t="shared" si="310"/>
        <v>42309.756620370375</v>
      </c>
      <c r="T3298" s="11">
        <f t="shared" si="311"/>
        <v>42330.916666666672</v>
      </c>
      <c r="U32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298" t="str">
        <f>_xlfn.CONCAT(Table1[[#This Row],[state]],Table1[[#This Row],[Goal Range]])</f>
        <v>successful4999</v>
      </c>
    </row>
    <row r="3299" spans="1:22" ht="43.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1">
        <f t="shared" si="310"/>
        <v>42193.771481481483</v>
      </c>
      <c r="T3299" s="11">
        <f t="shared" si="311"/>
        <v>42212.957638888889</v>
      </c>
      <c r="U32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299" t="str">
        <f>_xlfn.CONCAT(Table1[[#This Row],[state]],Table1[[#This Row],[Goal Range]])</f>
        <v>successful9999</v>
      </c>
    </row>
    <row r="3300" spans="1:22" ht="43.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1">
        <f t="shared" si="310"/>
        <v>42239.957962962959</v>
      </c>
      <c r="T3300" s="11">
        <f t="shared" si="311"/>
        <v>42260</v>
      </c>
      <c r="U33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300" t="str">
        <f>_xlfn.CONCAT(Table1[[#This Row],[state]],Table1[[#This Row],[Goal Range]])</f>
        <v>successful14999</v>
      </c>
    </row>
    <row r="3301" spans="1:22" ht="43.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1">
        <f t="shared" si="310"/>
        <v>42261.917395833334</v>
      </c>
      <c r="T3301" s="11">
        <f t="shared" si="311"/>
        <v>42291.917395833334</v>
      </c>
      <c r="U33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01" t="str">
        <f>_xlfn.CONCAT(Table1[[#This Row],[state]],Table1[[#This Row],[Goal Range]])</f>
        <v>successful4999</v>
      </c>
    </row>
    <row r="3302" spans="1:22" ht="43.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1">
        <f t="shared" si="310"/>
        <v>42102.743773148148</v>
      </c>
      <c r="T3302" s="11">
        <f t="shared" si="311"/>
        <v>42123.743773148148</v>
      </c>
      <c r="U33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02" t="str">
        <f>_xlfn.CONCAT(Table1[[#This Row],[state]],Table1[[#This Row],[Goal Range]])</f>
        <v>successful4999</v>
      </c>
    </row>
    <row r="3303" spans="1:22" ht="43.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1">
        <f t="shared" si="310"/>
        <v>42538.73583333334</v>
      </c>
      <c r="T3303" s="11">
        <f t="shared" si="311"/>
        <v>42583.290972222225</v>
      </c>
      <c r="U33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03" t="str">
        <f>_xlfn.CONCAT(Table1[[#This Row],[state]],Table1[[#This Row],[Goal Range]])</f>
        <v>successful4999</v>
      </c>
    </row>
    <row r="3304" spans="1:2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1">
        <f t="shared" si="310"/>
        <v>42681.35157407407</v>
      </c>
      <c r="T3304" s="11">
        <f t="shared" si="311"/>
        <v>42711.35157407407</v>
      </c>
      <c r="U33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04" t="str">
        <f>_xlfn.CONCAT(Table1[[#This Row],[state]],Table1[[#This Row],[Goal Range]])</f>
        <v>successful9999</v>
      </c>
    </row>
    <row r="3305" spans="1:22" ht="43.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1">
        <f t="shared" si="310"/>
        <v>42056.65143518518</v>
      </c>
      <c r="T3305" s="11">
        <f t="shared" si="311"/>
        <v>42091.609768518523</v>
      </c>
      <c r="U33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05" t="str">
        <f>_xlfn.CONCAT(Table1[[#This Row],[state]],Table1[[#This Row],[Goal Range]])</f>
        <v>successful4999</v>
      </c>
    </row>
    <row r="3306" spans="1:22" ht="43.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1">
        <f t="shared" si="310"/>
        <v>42696.624444444446</v>
      </c>
      <c r="T3306" s="11">
        <f t="shared" si="311"/>
        <v>42726.624444444446</v>
      </c>
      <c r="U33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306" t="str">
        <f>_xlfn.CONCAT(Table1[[#This Row],[state]],Table1[[#This Row],[Goal Range]])</f>
        <v>successful19999</v>
      </c>
    </row>
    <row r="3307" spans="1:22" ht="43.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1">
        <f t="shared" si="310"/>
        <v>42186.855879629627</v>
      </c>
      <c r="T3307" s="11">
        <f t="shared" si="311"/>
        <v>42216.855879629627</v>
      </c>
      <c r="U33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07" t="str">
        <f>_xlfn.CONCAT(Table1[[#This Row],[state]],Table1[[#This Row],[Goal Range]])</f>
        <v>successful4999</v>
      </c>
    </row>
    <row r="3308" spans="1:22" ht="57.6">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1">
        <f t="shared" si="310"/>
        <v>42493.219236111108</v>
      </c>
      <c r="T3308" s="11">
        <f t="shared" si="311"/>
        <v>42531.125</v>
      </c>
      <c r="U33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08" t="str">
        <f>_xlfn.CONCAT(Table1[[#This Row],[state]],Table1[[#This Row],[Goal Range]])</f>
        <v>successful4999</v>
      </c>
    </row>
    <row r="3309" spans="1:22" ht="43.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1">
        <f t="shared" si="310"/>
        <v>42475.057164351849</v>
      </c>
      <c r="T3309" s="11">
        <f t="shared" si="311"/>
        <v>42505.057164351849</v>
      </c>
      <c r="U33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09" t="str">
        <f>_xlfn.CONCAT(Table1[[#This Row],[state]],Table1[[#This Row],[Goal Range]])</f>
        <v>successful4999</v>
      </c>
    </row>
    <row r="3310" spans="1:22" ht="43.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1">
        <f t="shared" si="310"/>
        <v>42452.876909722225</v>
      </c>
      <c r="T3310" s="11">
        <f t="shared" si="311"/>
        <v>42473.876909722225</v>
      </c>
      <c r="U33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10" t="str">
        <f>_xlfn.CONCAT(Table1[[#This Row],[state]],Table1[[#This Row],[Goal Range]])</f>
        <v>successful4999</v>
      </c>
    </row>
    <row r="3311" spans="1:22" ht="28.8">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1">
        <f t="shared" si="310"/>
        <v>42628.650208333333</v>
      </c>
      <c r="T3311" s="11">
        <f t="shared" si="311"/>
        <v>42659.650208333333</v>
      </c>
      <c r="U33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11" t="str">
        <f>_xlfn.CONCAT(Table1[[#This Row],[state]],Table1[[#This Row],[Goal Range]])</f>
        <v>successful1000</v>
      </c>
    </row>
    <row r="3312" spans="1:22" ht="28.8">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1">
        <f t="shared" si="310"/>
        <v>42253.928530092591</v>
      </c>
      <c r="T3312" s="11">
        <f t="shared" si="311"/>
        <v>42283.928530092591</v>
      </c>
      <c r="U33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12" t="str">
        <f>_xlfn.CONCAT(Table1[[#This Row],[state]],Table1[[#This Row],[Goal Range]])</f>
        <v>successful9999</v>
      </c>
    </row>
    <row r="3313" spans="1:22" ht="43.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1">
        <f t="shared" si="310"/>
        <v>42264.29178240741</v>
      </c>
      <c r="T3313" s="11">
        <f t="shared" si="311"/>
        <v>42294.29178240741</v>
      </c>
      <c r="U33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13" t="str">
        <f>_xlfn.CONCAT(Table1[[#This Row],[state]],Table1[[#This Row],[Goal Range]])</f>
        <v>successful4999</v>
      </c>
    </row>
    <row r="3314" spans="1:22" ht="43.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1">
        <f t="shared" si="310"/>
        <v>42664.809560185182</v>
      </c>
      <c r="T3314" s="11">
        <f t="shared" si="311"/>
        <v>42685.916666666672</v>
      </c>
      <c r="U33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14" t="str">
        <f>_xlfn.CONCAT(Table1[[#This Row],[state]],Table1[[#This Row],[Goal Range]])</f>
        <v>successful4999</v>
      </c>
    </row>
    <row r="3315" spans="1:22" ht="43.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1">
        <f t="shared" si="310"/>
        <v>42382.244409722218</v>
      </c>
      <c r="T3315" s="11">
        <f t="shared" si="311"/>
        <v>42396.041666666672</v>
      </c>
      <c r="U33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15" t="str">
        <f>_xlfn.CONCAT(Table1[[#This Row],[state]],Table1[[#This Row],[Goal Range]])</f>
        <v>successful4999</v>
      </c>
    </row>
    <row r="3316" spans="1:22" ht="43.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1">
        <f t="shared" si="310"/>
        <v>42105.267488425925</v>
      </c>
      <c r="T3316" s="11">
        <f t="shared" si="311"/>
        <v>42132.836805555555</v>
      </c>
      <c r="U33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16" t="str">
        <f>_xlfn.CONCAT(Table1[[#This Row],[state]],Table1[[#This Row],[Goal Range]])</f>
        <v>successful1000</v>
      </c>
    </row>
    <row r="3317" spans="1:22" ht="43.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1">
        <f t="shared" si="310"/>
        <v>42466.303715277783</v>
      </c>
      <c r="T3317" s="11">
        <f t="shared" si="311"/>
        <v>42496.303715277783</v>
      </c>
      <c r="U33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17" t="str">
        <f>_xlfn.CONCAT(Table1[[#This Row],[state]],Table1[[#This Row],[Goal Range]])</f>
        <v>successful4999</v>
      </c>
    </row>
    <row r="3318" spans="1:22" ht="7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1">
        <f t="shared" si="310"/>
        <v>41826.871238425927</v>
      </c>
      <c r="T3318" s="11">
        <f t="shared" si="311"/>
        <v>41859.57916666667</v>
      </c>
      <c r="U33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318" t="str">
        <f>_xlfn.CONCAT(Table1[[#This Row],[state]],Table1[[#This Row],[Goal Range]])</f>
        <v>successful14999</v>
      </c>
    </row>
    <row r="3319" spans="1:22" ht="43.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1">
        <f t="shared" si="310"/>
        <v>42499.039629629624</v>
      </c>
      <c r="T3319" s="11">
        <f t="shared" si="311"/>
        <v>42529.039629629624</v>
      </c>
      <c r="U33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19" t="str">
        <f>_xlfn.CONCAT(Table1[[#This Row],[state]],Table1[[#This Row],[Goal Range]])</f>
        <v>successful4999</v>
      </c>
    </row>
    <row r="3320" spans="1:22" ht="28.8">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1">
        <f t="shared" si="310"/>
        <v>42431.302002314813</v>
      </c>
      <c r="T3320" s="11">
        <f t="shared" si="311"/>
        <v>42471.104166666672</v>
      </c>
      <c r="U33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20" t="str">
        <f>_xlfn.CONCAT(Table1[[#This Row],[state]],Table1[[#This Row],[Goal Range]])</f>
        <v>successful4999</v>
      </c>
    </row>
    <row r="3321" spans="1:22" ht="43.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1">
        <f t="shared" si="310"/>
        <v>41990.585486111115</v>
      </c>
      <c r="T3321" s="11">
        <f t="shared" si="311"/>
        <v>42035.585486111115</v>
      </c>
      <c r="U33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21" t="str">
        <f>_xlfn.CONCAT(Table1[[#This Row],[state]],Table1[[#This Row],[Goal Range]])</f>
        <v>successful1000</v>
      </c>
    </row>
    <row r="3322" spans="1:22" ht="43.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1">
        <f t="shared" si="310"/>
        <v>42513.045798611114</v>
      </c>
      <c r="T3322" s="11">
        <f t="shared" si="311"/>
        <v>42543.045798611114</v>
      </c>
      <c r="U33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22" t="str">
        <f>_xlfn.CONCAT(Table1[[#This Row],[state]],Table1[[#This Row],[Goal Range]])</f>
        <v>successful4999</v>
      </c>
    </row>
    <row r="3323" spans="1:22" ht="57.6">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1">
        <f t="shared" si="310"/>
        <v>41914.100289351853</v>
      </c>
      <c r="T3323" s="11">
        <f t="shared" si="311"/>
        <v>41928.165972222225</v>
      </c>
      <c r="U33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23" t="str">
        <f>_xlfn.CONCAT(Table1[[#This Row],[state]],Table1[[#This Row],[Goal Range]])</f>
        <v>successful1000</v>
      </c>
    </row>
    <row r="3324" spans="1:22" ht="43.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1">
        <f t="shared" si="310"/>
        <v>42521.010370370372</v>
      </c>
      <c r="T3324" s="11">
        <f t="shared" si="311"/>
        <v>42543.163194444445</v>
      </c>
      <c r="U33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24" t="str">
        <f>_xlfn.CONCAT(Table1[[#This Row],[state]],Table1[[#This Row],[Goal Range]])</f>
        <v>successful4999</v>
      </c>
    </row>
    <row r="3325" spans="1:22" ht="43.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1">
        <f t="shared" si="310"/>
        <v>42608.36583333333</v>
      </c>
      <c r="T3325" s="11">
        <f t="shared" si="311"/>
        <v>42638.36583333333</v>
      </c>
      <c r="U33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25" t="str">
        <f>_xlfn.CONCAT(Table1[[#This Row],[state]],Table1[[#This Row],[Goal Range]])</f>
        <v>successful4999</v>
      </c>
    </row>
    <row r="3326" spans="1:22" ht="4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1">
        <f t="shared" si="310"/>
        <v>42512.58321759259</v>
      </c>
      <c r="T3326" s="11">
        <f t="shared" si="311"/>
        <v>42526.58321759259</v>
      </c>
      <c r="U33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26" t="str">
        <f>_xlfn.CONCAT(Table1[[#This Row],[state]],Table1[[#This Row],[Goal Range]])</f>
        <v>successful4999</v>
      </c>
    </row>
    <row r="3327" spans="1:22" ht="43.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1">
        <f t="shared" si="310"/>
        <v>42064.785613425927</v>
      </c>
      <c r="T3327" s="11">
        <f t="shared" si="311"/>
        <v>42099.743946759263</v>
      </c>
      <c r="U33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27" t="str">
        <f>_xlfn.CONCAT(Table1[[#This Row],[state]],Table1[[#This Row],[Goal Range]])</f>
        <v>successful1000</v>
      </c>
    </row>
    <row r="3328" spans="1:22" ht="43.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1">
        <f t="shared" si="310"/>
        <v>42041.714178240742</v>
      </c>
      <c r="T3328" s="11">
        <f t="shared" si="311"/>
        <v>42071.67251157407</v>
      </c>
      <c r="U33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28" t="str">
        <f>_xlfn.CONCAT(Table1[[#This Row],[state]],Table1[[#This Row],[Goal Range]])</f>
        <v>successful9999</v>
      </c>
    </row>
    <row r="3329" spans="1:22" ht="43.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1">
        <f t="shared" si="310"/>
        <v>42468.374606481477</v>
      </c>
      <c r="T3329" s="11">
        <f t="shared" si="311"/>
        <v>42498.374606481477</v>
      </c>
      <c r="U33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29" t="str">
        <f>_xlfn.CONCAT(Table1[[#This Row],[state]],Table1[[#This Row],[Goal Range]])</f>
        <v>successful1000</v>
      </c>
    </row>
    <row r="3330" spans="1:22" ht="43.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312">E3330/D3330</f>
        <v>1.4638888888888888</v>
      </c>
      <c r="P3330" s="6">
        <f t="shared" si="307"/>
        <v>292.77777777777777</v>
      </c>
      <c r="Q3330" t="str">
        <f t="shared" si="308"/>
        <v>theater</v>
      </c>
      <c r="R3330" t="str">
        <f t="shared" si="309"/>
        <v>plays</v>
      </c>
      <c r="S3330" s="11">
        <f t="shared" si="310"/>
        <v>41822.57503472222</v>
      </c>
      <c r="T3330" s="11">
        <f t="shared" si="311"/>
        <v>41825.041666666664</v>
      </c>
      <c r="U33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30" t="str">
        <f>_xlfn.CONCAT(Table1[[#This Row],[state]],Table1[[#This Row],[Goal Range]])</f>
        <v>successful4999</v>
      </c>
    </row>
    <row r="3331" spans="1:22" ht="43.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312"/>
        <v>1.1679999999999999</v>
      </c>
      <c r="P3331" s="6">
        <f t="shared" ref="P3331:P3394" si="313">E3331/L3331</f>
        <v>44.92307692307692</v>
      </c>
      <c r="Q3331" t="str">
        <f t="shared" ref="Q3331:Q3394" si="314">LEFT(N3331,FIND("/",N3331)-1)</f>
        <v>theater</v>
      </c>
      <c r="R3331" t="str">
        <f t="shared" ref="R3331:R3394" si="315">RIGHT(N3331,LEN(N3331)-FIND("/",N3331))</f>
        <v>plays</v>
      </c>
      <c r="S3331" s="11">
        <f t="shared" ref="S3331:S3394" si="316">(((J3331/60)/60)/24)+DATE(1970,1,1)</f>
        <v>41837.323009259257</v>
      </c>
      <c r="T3331" s="11">
        <f t="shared" ref="T3331:T3394" si="317">(((I3331/60)/60)/24)+DATE(1970,1,1)</f>
        <v>41847.958333333336</v>
      </c>
      <c r="U33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31" t="str">
        <f>_xlfn.CONCAT(Table1[[#This Row],[state]],Table1[[#This Row],[Goal Range]])</f>
        <v>successful4999</v>
      </c>
    </row>
    <row r="3332" spans="1:22" ht="43.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1">
        <f t="shared" si="316"/>
        <v>42065.887361111112</v>
      </c>
      <c r="T3332" s="11">
        <f t="shared" si="317"/>
        <v>42095.845694444448</v>
      </c>
      <c r="U33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32" t="str">
        <f>_xlfn.CONCAT(Table1[[#This Row],[state]],Table1[[#This Row],[Goal Range]])</f>
        <v>successful4999</v>
      </c>
    </row>
    <row r="3333" spans="1:22" ht="43.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1">
        <f t="shared" si="316"/>
        <v>42248.697754629626</v>
      </c>
      <c r="T3333" s="11">
        <f t="shared" si="317"/>
        <v>42283.697754629626</v>
      </c>
      <c r="U33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33" t="str">
        <f>_xlfn.CONCAT(Table1[[#This Row],[state]],Table1[[#This Row],[Goal Range]])</f>
        <v>successful9999</v>
      </c>
    </row>
    <row r="3334" spans="1:22" ht="43.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1">
        <f t="shared" si="316"/>
        <v>41809.860300925924</v>
      </c>
      <c r="T3334" s="11">
        <f t="shared" si="317"/>
        <v>41839.860300925924</v>
      </c>
      <c r="U33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34" t="str">
        <f>_xlfn.CONCAT(Table1[[#This Row],[state]],Table1[[#This Row],[Goal Range]])</f>
        <v>successful9999</v>
      </c>
    </row>
    <row r="3335" spans="1:22" ht="43.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1">
        <f t="shared" si="316"/>
        <v>42148.676851851851</v>
      </c>
      <c r="T3335" s="11">
        <f t="shared" si="317"/>
        <v>42170.676851851851</v>
      </c>
      <c r="U33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35" t="str">
        <f>_xlfn.CONCAT(Table1[[#This Row],[state]],Table1[[#This Row],[Goal Range]])</f>
        <v>successful4999</v>
      </c>
    </row>
    <row r="3336" spans="1:22" ht="28.8">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1">
        <f t="shared" si="316"/>
        <v>42185.521087962959</v>
      </c>
      <c r="T3336" s="11">
        <f t="shared" si="317"/>
        <v>42215.521087962959</v>
      </c>
      <c r="U33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36" t="str">
        <f>_xlfn.CONCAT(Table1[[#This Row],[state]],Table1[[#This Row],[Goal Range]])</f>
        <v>successful4999</v>
      </c>
    </row>
    <row r="3337" spans="1:22" ht="43.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1">
        <f t="shared" si="316"/>
        <v>41827.674143518518</v>
      </c>
      <c r="T3337" s="11">
        <f t="shared" si="317"/>
        <v>41854.958333333336</v>
      </c>
      <c r="U33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37" t="str">
        <f>_xlfn.CONCAT(Table1[[#This Row],[state]],Table1[[#This Row],[Goal Range]])</f>
        <v>successful9999</v>
      </c>
    </row>
    <row r="3338" spans="1:22" ht="43.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1">
        <f t="shared" si="316"/>
        <v>42437.398680555561</v>
      </c>
      <c r="T3338" s="11">
        <f t="shared" si="317"/>
        <v>42465.35701388889</v>
      </c>
      <c r="U33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38" t="str">
        <f>_xlfn.CONCAT(Table1[[#This Row],[state]],Table1[[#This Row],[Goal Range]])</f>
        <v>successful1000</v>
      </c>
    </row>
    <row r="3339" spans="1:22" ht="43.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1">
        <f t="shared" si="316"/>
        <v>41901.282025462962</v>
      </c>
      <c r="T3339" s="11">
        <f t="shared" si="317"/>
        <v>41922.875</v>
      </c>
      <c r="U33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39" t="str">
        <f>_xlfn.CONCAT(Table1[[#This Row],[state]],Table1[[#This Row],[Goal Range]])</f>
        <v>successful4999</v>
      </c>
    </row>
    <row r="3340" spans="1:22" ht="28.8">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1">
        <f t="shared" si="316"/>
        <v>42769.574999999997</v>
      </c>
      <c r="T3340" s="11">
        <f t="shared" si="317"/>
        <v>42790.574999999997</v>
      </c>
      <c r="U33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340" t="str">
        <f>_xlfn.CONCAT(Table1[[#This Row],[state]],Table1[[#This Row],[Goal Range]])</f>
        <v>successful19999</v>
      </c>
    </row>
    <row r="3341" spans="1:22" ht="4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1">
        <f t="shared" si="316"/>
        <v>42549.665717592594</v>
      </c>
      <c r="T3341" s="11">
        <f t="shared" si="317"/>
        <v>42579.665717592594</v>
      </c>
      <c r="U33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41" t="str">
        <f>_xlfn.CONCAT(Table1[[#This Row],[state]],Table1[[#This Row],[Goal Range]])</f>
        <v>successful9999</v>
      </c>
    </row>
    <row r="3342" spans="1:22" ht="43.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1">
        <f t="shared" si="316"/>
        <v>42685.974004629628</v>
      </c>
      <c r="T3342" s="11">
        <f t="shared" si="317"/>
        <v>42710.974004629628</v>
      </c>
      <c r="U33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42" t="str">
        <f>_xlfn.CONCAT(Table1[[#This Row],[state]],Table1[[#This Row],[Goal Range]])</f>
        <v>successful4999</v>
      </c>
    </row>
    <row r="3343" spans="1:22" ht="43.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1">
        <f t="shared" si="316"/>
        <v>42510.798854166671</v>
      </c>
      <c r="T3343" s="11">
        <f t="shared" si="317"/>
        <v>42533.708333333328</v>
      </c>
      <c r="U33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43" t="str">
        <f>_xlfn.CONCAT(Table1[[#This Row],[state]],Table1[[#This Row],[Goal Range]])</f>
        <v>successful4999</v>
      </c>
    </row>
    <row r="3344" spans="1:22" ht="4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1">
        <f t="shared" si="316"/>
        <v>42062.296412037031</v>
      </c>
      <c r="T3344" s="11">
        <f t="shared" si="317"/>
        <v>42095.207638888889</v>
      </c>
      <c r="U33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44" t="str">
        <f>_xlfn.CONCAT(Table1[[#This Row],[state]],Table1[[#This Row],[Goal Range]])</f>
        <v>successful9999</v>
      </c>
    </row>
    <row r="3345" spans="1:22" ht="43.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1">
        <f t="shared" si="316"/>
        <v>42452.916481481487</v>
      </c>
      <c r="T3345" s="11">
        <f t="shared" si="317"/>
        <v>42473.554166666669</v>
      </c>
      <c r="U33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45" t="str">
        <f>_xlfn.CONCAT(Table1[[#This Row],[state]],Table1[[#This Row],[Goal Range]])</f>
        <v>successful1000</v>
      </c>
    </row>
    <row r="3346" spans="1:22" ht="43.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1">
        <f t="shared" si="316"/>
        <v>41851.200150462959</v>
      </c>
      <c r="T3346" s="11">
        <f t="shared" si="317"/>
        <v>41881.200150462959</v>
      </c>
      <c r="U33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46" t="str">
        <f>_xlfn.CONCAT(Table1[[#This Row],[state]],Table1[[#This Row],[Goal Range]])</f>
        <v>successful4999</v>
      </c>
    </row>
    <row r="3347" spans="1:22" ht="43.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1">
        <f t="shared" si="316"/>
        <v>42053.106111111112</v>
      </c>
      <c r="T3347" s="11">
        <f t="shared" si="317"/>
        <v>42112.025694444441</v>
      </c>
      <c r="U33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47" t="str">
        <f>_xlfn.CONCAT(Table1[[#This Row],[state]],Table1[[#This Row],[Goal Range]])</f>
        <v>successful1000</v>
      </c>
    </row>
    <row r="3348" spans="1:22" ht="43.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1">
        <f t="shared" si="316"/>
        <v>42054.024421296301</v>
      </c>
      <c r="T3348" s="11">
        <f t="shared" si="317"/>
        <v>42061.024421296301</v>
      </c>
      <c r="U33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48" t="str">
        <f>_xlfn.CONCAT(Table1[[#This Row],[state]],Table1[[#This Row],[Goal Range]])</f>
        <v>successful4999</v>
      </c>
    </row>
    <row r="3349" spans="1:22" ht="57.6">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1">
        <f t="shared" si="316"/>
        <v>42484.551550925928</v>
      </c>
      <c r="T3349" s="11">
        <f t="shared" si="317"/>
        <v>42498.875</v>
      </c>
      <c r="U33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49" t="str">
        <f>_xlfn.CONCAT(Table1[[#This Row],[state]],Table1[[#This Row],[Goal Range]])</f>
        <v>successful4999</v>
      </c>
    </row>
    <row r="3350" spans="1:22" ht="43.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1">
        <f t="shared" si="316"/>
        <v>42466.558796296296</v>
      </c>
      <c r="T3350" s="11">
        <f t="shared" si="317"/>
        <v>42490.165972222225</v>
      </c>
      <c r="U33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50" t="str">
        <f>_xlfn.CONCAT(Table1[[#This Row],[state]],Table1[[#This Row],[Goal Range]])</f>
        <v>successful9999</v>
      </c>
    </row>
    <row r="3351" spans="1:22" ht="43.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1">
        <f t="shared" si="316"/>
        <v>42513.110787037032</v>
      </c>
      <c r="T3351" s="11">
        <f t="shared" si="317"/>
        <v>42534.708333333328</v>
      </c>
      <c r="U33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51" t="str">
        <f>_xlfn.CONCAT(Table1[[#This Row],[state]],Table1[[#This Row],[Goal Range]])</f>
        <v>successful4999</v>
      </c>
    </row>
    <row r="3352" spans="1:22" ht="57.6">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1">
        <f t="shared" si="316"/>
        <v>42302.701516203699</v>
      </c>
      <c r="T3352" s="11">
        <f t="shared" si="317"/>
        <v>42337.958333333328</v>
      </c>
      <c r="U33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52" t="str">
        <f>_xlfn.CONCAT(Table1[[#This Row],[state]],Table1[[#This Row],[Goal Range]])</f>
        <v>successful4999</v>
      </c>
    </row>
    <row r="3353" spans="1:22" ht="43.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1">
        <f t="shared" si="316"/>
        <v>41806.395428240743</v>
      </c>
      <c r="T3353" s="11">
        <f t="shared" si="317"/>
        <v>41843.458333333336</v>
      </c>
      <c r="U33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53" t="str">
        <f>_xlfn.CONCAT(Table1[[#This Row],[state]],Table1[[#This Row],[Goal Range]])</f>
        <v>successful9999</v>
      </c>
    </row>
    <row r="3354" spans="1:22" ht="43.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1">
        <f t="shared" si="316"/>
        <v>42495.992800925931</v>
      </c>
      <c r="T3354" s="11">
        <f t="shared" si="317"/>
        <v>42552.958333333328</v>
      </c>
      <c r="U33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54" t="str">
        <f>_xlfn.CONCAT(Table1[[#This Row],[state]],Table1[[#This Row],[Goal Range]])</f>
        <v>successful9999</v>
      </c>
    </row>
    <row r="3355" spans="1:22" ht="43.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1">
        <f t="shared" si="316"/>
        <v>42479.432291666672</v>
      </c>
      <c r="T3355" s="11">
        <f t="shared" si="317"/>
        <v>42492.958333333328</v>
      </c>
      <c r="U33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55" t="str">
        <f>_xlfn.CONCAT(Table1[[#This Row],[state]],Table1[[#This Row],[Goal Range]])</f>
        <v>successful1000</v>
      </c>
    </row>
    <row r="3356" spans="1:22" ht="28.8">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1">
        <f t="shared" si="316"/>
        <v>42270.7269212963</v>
      </c>
      <c r="T3356" s="11">
        <f t="shared" si="317"/>
        <v>42306.167361111111</v>
      </c>
      <c r="U33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56" t="str">
        <f>_xlfn.CONCAT(Table1[[#This Row],[state]],Table1[[#This Row],[Goal Range]])</f>
        <v>successful4999</v>
      </c>
    </row>
    <row r="3357" spans="1:22" ht="43.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1">
        <f t="shared" si="316"/>
        <v>42489.619525462964</v>
      </c>
      <c r="T3357" s="11">
        <f t="shared" si="317"/>
        <v>42500.470138888893</v>
      </c>
      <c r="U33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57" t="str">
        <f>_xlfn.CONCAT(Table1[[#This Row],[state]],Table1[[#This Row],[Goal Range]])</f>
        <v>successful4999</v>
      </c>
    </row>
    <row r="3358" spans="1:22" ht="43.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1">
        <f t="shared" si="316"/>
        <v>42536.815648148149</v>
      </c>
      <c r="T3358" s="11">
        <f t="shared" si="317"/>
        <v>42566.815648148149</v>
      </c>
      <c r="U33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58" t="str">
        <f>_xlfn.CONCAT(Table1[[#This Row],[state]],Table1[[#This Row],[Goal Range]])</f>
        <v>successful4999</v>
      </c>
    </row>
    <row r="3359" spans="1:22" ht="43.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1">
        <f t="shared" si="316"/>
        <v>41822.417939814812</v>
      </c>
      <c r="T3359" s="11">
        <f t="shared" si="317"/>
        <v>41852.417939814812</v>
      </c>
      <c r="U33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59" t="str">
        <f>_xlfn.CONCAT(Table1[[#This Row],[state]],Table1[[#This Row],[Goal Range]])</f>
        <v>successful4999</v>
      </c>
    </row>
    <row r="3360" spans="1:22" ht="43.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1">
        <f t="shared" si="316"/>
        <v>41932.311099537037</v>
      </c>
      <c r="T3360" s="11">
        <f t="shared" si="317"/>
        <v>41962.352766203709</v>
      </c>
      <c r="U33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360" t="str">
        <f>_xlfn.CONCAT(Table1[[#This Row],[state]],Table1[[#This Row],[Goal Range]])</f>
        <v>successful14999</v>
      </c>
    </row>
    <row r="3361" spans="1:22" ht="4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1">
        <f t="shared" si="316"/>
        <v>42746.057106481487</v>
      </c>
      <c r="T3361" s="11">
        <f t="shared" si="317"/>
        <v>42791.057106481487</v>
      </c>
      <c r="U33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61" t="str">
        <f>_xlfn.CONCAT(Table1[[#This Row],[state]],Table1[[#This Row],[Goal Range]])</f>
        <v>successful4999</v>
      </c>
    </row>
    <row r="3362" spans="1:22" ht="28.8">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1">
        <f t="shared" si="316"/>
        <v>42697.082673611112</v>
      </c>
      <c r="T3362" s="11">
        <f t="shared" si="317"/>
        <v>42718.665972222225</v>
      </c>
      <c r="U33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62" t="str">
        <f>_xlfn.CONCAT(Table1[[#This Row],[state]],Table1[[#This Row],[Goal Range]])</f>
        <v>successful9999</v>
      </c>
    </row>
    <row r="3363" spans="1:22" ht="57.6">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1">
        <f t="shared" si="316"/>
        <v>41866.025347222225</v>
      </c>
      <c r="T3363" s="11">
        <f t="shared" si="317"/>
        <v>41883.665972222225</v>
      </c>
      <c r="U33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63" t="str">
        <f>_xlfn.CONCAT(Table1[[#This Row],[state]],Table1[[#This Row],[Goal Range]])</f>
        <v>successful9999</v>
      </c>
    </row>
    <row r="3364" spans="1:22" ht="43.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1">
        <f t="shared" si="316"/>
        <v>42056.091631944444</v>
      </c>
      <c r="T3364" s="11">
        <f t="shared" si="317"/>
        <v>42070.204861111109</v>
      </c>
      <c r="U33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64" t="str">
        <f>_xlfn.CONCAT(Table1[[#This Row],[state]],Table1[[#This Row],[Goal Range]])</f>
        <v>successful1000</v>
      </c>
    </row>
    <row r="3365" spans="1:22" ht="43.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1">
        <f t="shared" si="316"/>
        <v>41851.771354166667</v>
      </c>
      <c r="T3365" s="11">
        <f t="shared" si="317"/>
        <v>41870.666666666664</v>
      </c>
      <c r="U33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65" t="str">
        <f>_xlfn.CONCAT(Table1[[#This Row],[state]],Table1[[#This Row],[Goal Range]])</f>
        <v>successful9999</v>
      </c>
    </row>
    <row r="3366" spans="1:22" ht="43.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1">
        <f t="shared" si="316"/>
        <v>42422.977418981478</v>
      </c>
      <c r="T3366" s="11">
        <f t="shared" si="317"/>
        <v>42444.875</v>
      </c>
      <c r="U33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66" t="str">
        <f>_xlfn.CONCAT(Table1[[#This Row],[state]],Table1[[#This Row],[Goal Range]])</f>
        <v>successful4999</v>
      </c>
    </row>
    <row r="3367" spans="1:22" ht="43.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1">
        <f t="shared" si="316"/>
        <v>42321.101759259262</v>
      </c>
      <c r="T3367" s="11">
        <f t="shared" si="317"/>
        <v>42351.101759259262</v>
      </c>
      <c r="U33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67" t="str">
        <f>_xlfn.CONCAT(Table1[[#This Row],[state]],Table1[[#This Row],[Goal Range]])</f>
        <v>successful4999</v>
      </c>
    </row>
    <row r="3368" spans="1:22" ht="43.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1">
        <f t="shared" si="316"/>
        <v>42107.067557870367</v>
      </c>
      <c r="T3368" s="11">
        <f t="shared" si="317"/>
        <v>42137.067557870367</v>
      </c>
      <c r="U33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68" t="str">
        <f>_xlfn.CONCAT(Table1[[#This Row],[state]],Table1[[#This Row],[Goal Range]])</f>
        <v>successful1000</v>
      </c>
    </row>
    <row r="3369" spans="1:22" ht="43.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1">
        <f t="shared" si="316"/>
        <v>42192.933958333335</v>
      </c>
      <c r="T3369" s="11">
        <f t="shared" si="317"/>
        <v>42217.933958333335</v>
      </c>
      <c r="U33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69" t="str">
        <f>_xlfn.CONCAT(Table1[[#This Row],[state]],Table1[[#This Row],[Goal Range]])</f>
        <v>successful1000</v>
      </c>
    </row>
    <row r="3370" spans="1:22" ht="43.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1">
        <f t="shared" si="316"/>
        <v>41969.199756944443</v>
      </c>
      <c r="T3370" s="11">
        <f t="shared" si="317"/>
        <v>42005.208333333328</v>
      </c>
      <c r="U33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70" t="str">
        <f>_xlfn.CONCAT(Table1[[#This Row],[state]],Table1[[#This Row],[Goal Range]])</f>
        <v>successful4999</v>
      </c>
    </row>
    <row r="3371" spans="1:22" ht="43.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1">
        <f t="shared" si="316"/>
        <v>42690.041435185187</v>
      </c>
      <c r="T3371" s="11">
        <f t="shared" si="317"/>
        <v>42750.041435185187</v>
      </c>
      <c r="U33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71" t="str">
        <f>_xlfn.CONCAT(Table1[[#This Row],[state]],Table1[[#This Row],[Goal Range]])</f>
        <v>successful9999</v>
      </c>
    </row>
    <row r="3372" spans="1:22" ht="28.8">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1">
        <f t="shared" si="316"/>
        <v>42690.334317129629</v>
      </c>
      <c r="T3372" s="11">
        <f t="shared" si="317"/>
        <v>42721.333333333328</v>
      </c>
      <c r="U33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72" t="str">
        <f>_xlfn.CONCAT(Table1[[#This Row],[state]],Table1[[#This Row],[Goal Range]])</f>
        <v>successful4999</v>
      </c>
    </row>
    <row r="3373" spans="1:22" ht="28.8">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1">
        <f t="shared" si="316"/>
        <v>42312.874594907407</v>
      </c>
      <c r="T3373" s="11">
        <f t="shared" si="317"/>
        <v>42340.874594907407</v>
      </c>
      <c r="U33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73" t="str">
        <f>_xlfn.CONCAT(Table1[[#This Row],[state]],Table1[[#This Row],[Goal Range]])</f>
        <v>successful1000</v>
      </c>
    </row>
    <row r="3374" spans="1:22" ht="43.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1">
        <f t="shared" si="316"/>
        <v>41855.548101851848</v>
      </c>
      <c r="T3374" s="11">
        <f t="shared" si="317"/>
        <v>41876.207638888889</v>
      </c>
      <c r="U33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74" t="str">
        <f>_xlfn.CONCAT(Table1[[#This Row],[state]],Table1[[#This Row],[Goal Range]])</f>
        <v>successful4999</v>
      </c>
    </row>
    <row r="3375" spans="1:22" ht="43.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1">
        <f t="shared" si="316"/>
        <v>42179.854629629626</v>
      </c>
      <c r="T3375" s="11">
        <f t="shared" si="317"/>
        <v>42203.666666666672</v>
      </c>
      <c r="U33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75" t="str">
        <f>_xlfn.CONCAT(Table1[[#This Row],[state]],Table1[[#This Row],[Goal Range]])</f>
        <v>successful4999</v>
      </c>
    </row>
    <row r="3376" spans="1:22" ht="43.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1">
        <f t="shared" si="316"/>
        <v>42275.731666666667</v>
      </c>
      <c r="T3376" s="11">
        <f t="shared" si="317"/>
        <v>42305.731666666667</v>
      </c>
      <c r="U33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76" t="str">
        <f>_xlfn.CONCAT(Table1[[#This Row],[state]],Table1[[#This Row],[Goal Range]])</f>
        <v>successful4999</v>
      </c>
    </row>
    <row r="3377" spans="1:22" ht="43.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1">
        <f t="shared" si="316"/>
        <v>41765.610798611109</v>
      </c>
      <c r="T3377" s="11">
        <f t="shared" si="317"/>
        <v>41777.610798611109</v>
      </c>
      <c r="U33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77" t="str">
        <f>_xlfn.CONCAT(Table1[[#This Row],[state]],Table1[[#This Row],[Goal Range]])</f>
        <v>successful4999</v>
      </c>
    </row>
    <row r="3378" spans="1:22" ht="43.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1">
        <f t="shared" si="316"/>
        <v>42059.701319444444</v>
      </c>
      <c r="T3378" s="11">
        <f t="shared" si="317"/>
        <v>42119.659652777773</v>
      </c>
      <c r="U33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78" t="str">
        <f>_xlfn.CONCAT(Table1[[#This Row],[state]],Table1[[#This Row],[Goal Range]])</f>
        <v>successful9999</v>
      </c>
    </row>
    <row r="3379" spans="1:22" ht="43.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1">
        <f t="shared" si="316"/>
        <v>42053.732627314821</v>
      </c>
      <c r="T3379" s="11">
        <f t="shared" si="317"/>
        <v>42083.705555555556</v>
      </c>
      <c r="U33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79" t="str">
        <f>_xlfn.CONCAT(Table1[[#This Row],[state]],Table1[[#This Row],[Goal Range]])</f>
        <v>successful9999</v>
      </c>
    </row>
    <row r="3380" spans="1:22" ht="43.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1">
        <f t="shared" si="316"/>
        <v>41858.355393518519</v>
      </c>
      <c r="T3380" s="11">
        <f t="shared" si="317"/>
        <v>41882.547222222223</v>
      </c>
      <c r="U33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80" t="str">
        <f>_xlfn.CONCAT(Table1[[#This Row],[state]],Table1[[#This Row],[Goal Range]])</f>
        <v>successful1000</v>
      </c>
    </row>
    <row r="3381" spans="1:22" ht="57.6">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1">
        <f t="shared" si="316"/>
        <v>42225.513888888891</v>
      </c>
      <c r="T3381" s="11">
        <f t="shared" si="317"/>
        <v>42242.958333333328</v>
      </c>
      <c r="U33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81" t="str">
        <f>_xlfn.CONCAT(Table1[[#This Row],[state]],Table1[[#This Row],[Goal Range]])</f>
        <v>successful4999</v>
      </c>
    </row>
    <row r="3382" spans="1:22" ht="57.6">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1">
        <f t="shared" si="316"/>
        <v>41937.95344907407</v>
      </c>
      <c r="T3382" s="11">
        <f t="shared" si="317"/>
        <v>41972.995115740734</v>
      </c>
      <c r="U33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82" t="str">
        <f>_xlfn.CONCAT(Table1[[#This Row],[state]],Table1[[#This Row],[Goal Range]])</f>
        <v>successful4999</v>
      </c>
    </row>
    <row r="3383" spans="1:22" ht="43.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1">
        <f t="shared" si="316"/>
        <v>42044.184988425928</v>
      </c>
      <c r="T3383" s="11">
        <f t="shared" si="317"/>
        <v>42074.143321759257</v>
      </c>
      <c r="U33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83" t="str">
        <f>_xlfn.CONCAT(Table1[[#This Row],[state]],Table1[[#This Row],[Goal Range]])</f>
        <v>successful4999</v>
      </c>
    </row>
    <row r="3384" spans="1:22" ht="43.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1">
        <f t="shared" si="316"/>
        <v>42559.431203703702</v>
      </c>
      <c r="T3384" s="11">
        <f t="shared" si="317"/>
        <v>42583.957638888889</v>
      </c>
      <c r="U33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84" t="str">
        <f>_xlfn.CONCAT(Table1[[#This Row],[state]],Table1[[#This Row],[Goal Range]])</f>
        <v>successful4999</v>
      </c>
    </row>
    <row r="3385" spans="1:22" ht="43.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1">
        <f t="shared" si="316"/>
        <v>42524.782638888893</v>
      </c>
      <c r="T3385" s="11">
        <f t="shared" si="317"/>
        <v>42544.782638888893</v>
      </c>
      <c r="U33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85" t="str">
        <f>_xlfn.CONCAT(Table1[[#This Row],[state]],Table1[[#This Row],[Goal Range]])</f>
        <v>successful4999</v>
      </c>
    </row>
    <row r="3386" spans="1:22" ht="43.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1">
        <f t="shared" si="316"/>
        <v>42292.087592592594</v>
      </c>
      <c r="T3386" s="11">
        <f t="shared" si="317"/>
        <v>42329.125</v>
      </c>
      <c r="U33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386" t="str">
        <f>_xlfn.CONCAT(Table1[[#This Row],[state]],Table1[[#This Row],[Goal Range]])</f>
        <v>successful9999</v>
      </c>
    </row>
    <row r="3387" spans="1:22" ht="57.6">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1">
        <f t="shared" si="316"/>
        <v>41953.8675</v>
      </c>
      <c r="T3387" s="11">
        <f t="shared" si="317"/>
        <v>41983.8675</v>
      </c>
      <c r="U33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87" t="str">
        <f>_xlfn.CONCAT(Table1[[#This Row],[state]],Table1[[#This Row],[Goal Range]])</f>
        <v>successful4999</v>
      </c>
    </row>
    <row r="3388" spans="1:22" ht="43.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1">
        <f t="shared" si="316"/>
        <v>41946.644745370373</v>
      </c>
      <c r="T3388" s="11">
        <f t="shared" si="317"/>
        <v>41976.644745370373</v>
      </c>
      <c r="U33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88" t="str">
        <f>_xlfn.CONCAT(Table1[[#This Row],[state]],Table1[[#This Row],[Goal Range]])</f>
        <v>successful4999</v>
      </c>
    </row>
    <row r="3389" spans="1:22" ht="57.6">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1">
        <f t="shared" si="316"/>
        <v>41947.762592592589</v>
      </c>
      <c r="T3389" s="11">
        <f t="shared" si="317"/>
        <v>41987.762592592597</v>
      </c>
      <c r="U33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89" t="str">
        <f>_xlfn.CONCAT(Table1[[#This Row],[state]],Table1[[#This Row],[Goal Range]])</f>
        <v>successful4999</v>
      </c>
    </row>
    <row r="3390" spans="1:22" ht="57.6">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1">
        <f t="shared" si="316"/>
        <v>42143.461122685185</v>
      </c>
      <c r="T3390" s="11">
        <f t="shared" si="317"/>
        <v>42173.461122685185</v>
      </c>
      <c r="U33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90" t="str">
        <f>_xlfn.CONCAT(Table1[[#This Row],[state]],Table1[[#This Row],[Goal Range]])</f>
        <v>successful4999</v>
      </c>
    </row>
    <row r="3391" spans="1:22" ht="43.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1">
        <f t="shared" si="316"/>
        <v>42494.563449074078</v>
      </c>
      <c r="T3391" s="11">
        <f t="shared" si="317"/>
        <v>42524.563449074078</v>
      </c>
      <c r="U33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391" t="str">
        <f>_xlfn.CONCAT(Table1[[#This Row],[state]],Table1[[#This Row],[Goal Range]])</f>
        <v>successful14999</v>
      </c>
    </row>
    <row r="3392" spans="1:22" ht="57.6">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1">
        <f t="shared" si="316"/>
        <v>41815.774826388886</v>
      </c>
      <c r="T3392" s="11">
        <f t="shared" si="317"/>
        <v>41830.774826388886</v>
      </c>
      <c r="U33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92" t="str">
        <f>_xlfn.CONCAT(Table1[[#This Row],[state]],Table1[[#This Row],[Goal Range]])</f>
        <v>successful4999</v>
      </c>
    </row>
    <row r="3393" spans="1:22" ht="43.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1">
        <f t="shared" si="316"/>
        <v>41830.545694444445</v>
      </c>
      <c r="T3393" s="11">
        <f t="shared" si="317"/>
        <v>41859.936111111114</v>
      </c>
      <c r="U33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93" t="str">
        <f>_xlfn.CONCAT(Table1[[#This Row],[state]],Table1[[#This Row],[Goal Range]])</f>
        <v>successful1000</v>
      </c>
    </row>
    <row r="3394" spans="1:22" ht="57.6">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318">E3394/D3394</f>
        <v>1</v>
      </c>
      <c r="P3394" s="6">
        <f t="shared" si="313"/>
        <v>41.666666666666664</v>
      </c>
      <c r="Q3394" t="str">
        <f t="shared" si="314"/>
        <v>theater</v>
      </c>
      <c r="R3394" t="str">
        <f t="shared" si="315"/>
        <v>plays</v>
      </c>
      <c r="S3394" s="11">
        <f t="shared" si="316"/>
        <v>42446.845543981486</v>
      </c>
      <c r="T3394" s="11">
        <f t="shared" si="317"/>
        <v>42496.845543981486</v>
      </c>
      <c r="U33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94" t="str">
        <f>_xlfn.CONCAT(Table1[[#This Row],[state]],Table1[[#This Row],[Goal Range]])</f>
        <v>successful1000</v>
      </c>
    </row>
    <row r="3395" spans="1:22" ht="43.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318"/>
        <v>1.0580000000000001</v>
      </c>
      <c r="P3395" s="6">
        <f t="shared" ref="P3395:P3458" si="319">E3395/L3395</f>
        <v>36.06818181818182</v>
      </c>
      <c r="Q3395" t="str">
        <f t="shared" ref="Q3395:Q3458" si="320">LEFT(N3395,FIND("/",N3395)-1)</f>
        <v>theater</v>
      </c>
      <c r="R3395" t="str">
        <f t="shared" ref="R3395:R3458" si="321">RIGHT(N3395,LEN(N3395)-FIND("/",N3395))</f>
        <v>plays</v>
      </c>
      <c r="S3395" s="11">
        <f t="shared" ref="S3395:S3458" si="322">(((J3395/60)/60)/24)+DATE(1970,1,1)</f>
        <v>41923.921643518523</v>
      </c>
      <c r="T3395" s="11">
        <f t="shared" ref="T3395:T3458" si="323">(((I3395/60)/60)/24)+DATE(1970,1,1)</f>
        <v>41949.031944444447</v>
      </c>
      <c r="U33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95" t="str">
        <f>_xlfn.CONCAT(Table1[[#This Row],[state]],Table1[[#This Row],[Goal Range]])</f>
        <v>successful4999</v>
      </c>
    </row>
    <row r="3396" spans="1:22" ht="43.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1">
        <f t="shared" si="322"/>
        <v>41817.59542824074</v>
      </c>
      <c r="T3396" s="11">
        <f t="shared" si="323"/>
        <v>41847.59542824074</v>
      </c>
      <c r="U33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96" t="str">
        <f>_xlfn.CONCAT(Table1[[#This Row],[state]],Table1[[#This Row],[Goal Range]])</f>
        <v>successful1000</v>
      </c>
    </row>
    <row r="3397" spans="1:22" ht="28.8">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1">
        <f t="shared" si="322"/>
        <v>42140.712314814817</v>
      </c>
      <c r="T3397" s="11">
        <f t="shared" si="323"/>
        <v>42154.756944444445</v>
      </c>
      <c r="U33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97" t="str">
        <f>_xlfn.CONCAT(Table1[[#This Row],[state]],Table1[[#This Row],[Goal Range]])</f>
        <v>successful1000</v>
      </c>
    </row>
    <row r="3398" spans="1:22" ht="43.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1">
        <f t="shared" si="322"/>
        <v>41764.44663194444</v>
      </c>
      <c r="T3398" s="11">
        <f t="shared" si="323"/>
        <v>41791.165972222225</v>
      </c>
      <c r="U33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398" t="str">
        <f>_xlfn.CONCAT(Table1[[#This Row],[state]],Table1[[#This Row],[Goal Range]])</f>
        <v>successful4999</v>
      </c>
    </row>
    <row r="3399" spans="1:22" ht="28.8">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1">
        <f t="shared" si="322"/>
        <v>42378.478344907402</v>
      </c>
      <c r="T3399" s="11">
        <f t="shared" si="323"/>
        <v>42418.916666666672</v>
      </c>
      <c r="U33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399" t="str">
        <f>_xlfn.CONCAT(Table1[[#This Row],[state]],Table1[[#This Row],[Goal Range]])</f>
        <v>successful1000</v>
      </c>
    </row>
    <row r="3400" spans="1:22" ht="43.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1">
        <f t="shared" si="322"/>
        <v>41941.75203703704</v>
      </c>
      <c r="T3400" s="11">
        <f t="shared" si="323"/>
        <v>41964.708333333328</v>
      </c>
      <c r="U34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00" t="str">
        <f>_xlfn.CONCAT(Table1[[#This Row],[state]],Table1[[#This Row],[Goal Range]])</f>
        <v>successful4999</v>
      </c>
    </row>
    <row r="3401" spans="1:22" ht="43.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1">
        <f t="shared" si="322"/>
        <v>42026.920428240745</v>
      </c>
      <c r="T3401" s="11">
        <f t="shared" si="323"/>
        <v>42056.920428240745</v>
      </c>
      <c r="U34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01" t="str">
        <f>_xlfn.CONCAT(Table1[[#This Row],[state]],Table1[[#This Row],[Goal Range]])</f>
        <v>successful4999</v>
      </c>
    </row>
    <row r="3402" spans="1:22" ht="43.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1">
        <f t="shared" si="322"/>
        <v>41834.953865740739</v>
      </c>
      <c r="T3402" s="11">
        <f t="shared" si="323"/>
        <v>41879.953865740739</v>
      </c>
      <c r="U34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402" t="str">
        <f>_xlfn.CONCAT(Table1[[#This Row],[state]],Table1[[#This Row],[Goal Range]])</f>
        <v>successful14999</v>
      </c>
    </row>
    <row r="3403" spans="1:22" ht="57.6">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1">
        <f t="shared" si="322"/>
        <v>42193.723912037036</v>
      </c>
      <c r="T3403" s="11">
        <f t="shared" si="323"/>
        <v>42223.723912037036</v>
      </c>
      <c r="U34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03" t="str">
        <f>_xlfn.CONCAT(Table1[[#This Row],[state]],Table1[[#This Row],[Goal Range]])</f>
        <v>successful4999</v>
      </c>
    </row>
    <row r="3404" spans="1:22" ht="43.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1">
        <f t="shared" si="322"/>
        <v>42290.61855324074</v>
      </c>
      <c r="T3404" s="11">
        <f t="shared" si="323"/>
        <v>42320.104861111111</v>
      </c>
      <c r="U34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404" t="str">
        <f>_xlfn.CONCAT(Table1[[#This Row],[state]],Table1[[#This Row],[Goal Range]])</f>
        <v>successful19999</v>
      </c>
    </row>
    <row r="3405" spans="1:22" ht="43.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1">
        <f t="shared" si="322"/>
        <v>42150.462083333332</v>
      </c>
      <c r="T3405" s="11">
        <f t="shared" si="323"/>
        <v>42180.462083333332</v>
      </c>
      <c r="U34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05" t="str">
        <f>_xlfn.CONCAT(Table1[[#This Row],[state]],Table1[[#This Row],[Goal Range]])</f>
        <v>successful4999</v>
      </c>
    </row>
    <row r="3406" spans="1:22" ht="57.6">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1">
        <f t="shared" si="322"/>
        <v>42152.503495370373</v>
      </c>
      <c r="T3406" s="11">
        <f t="shared" si="323"/>
        <v>42172.503495370373</v>
      </c>
      <c r="U34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06" t="str">
        <f>_xlfn.CONCAT(Table1[[#This Row],[state]],Table1[[#This Row],[Goal Range]])</f>
        <v>successful1000</v>
      </c>
    </row>
    <row r="3407" spans="1:22" ht="43.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1">
        <f t="shared" si="322"/>
        <v>42410.017199074078</v>
      </c>
      <c r="T3407" s="11">
        <f t="shared" si="323"/>
        <v>42430.999305555553</v>
      </c>
      <c r="U34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07" t="str">
        <f>_xlfn.CONCAT(Table1[[#This Row],[state]],Table1[[#This Row],[Goal Range]])</f>
        <v>successful1000</v>
      </c>
    </row>
    <row r="3408" spans="1:22" ht="4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1">
        <f t="shared" si="322"/>
        <v>41791.492777777778</v>
      </c>
      <c r="T3408" s="11">
        <f t="shared" si="323"/>
        <v>41836.492777777778</v>
      </c>
      <c r="U34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408" t="str">
        <f>_xlfn.CONCAT(Table1[[#This Row],[state]],Table1[[#This Row],[Goal Range]])</f>
        <v>successful14999</v>
      </c>
    </row>
    <row r="3409" spans="1:22" ht="57.6">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1">
        <f t="shared" si="322"/>
        <v>41796.422326388885</v>
      </c>
      <c r="T3409" s="11">
        <f t="shared" si="323"/>
        <v>41826.422326388885</v>
      </c>
      <c r="U34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09" t="str">
        <f>_xlfn.CONCAT(Table1[[#This Row],[state]],Table1[[#This Row],[Goal Range]])</f>
        <v>successful4999</v>
      </c>
    </row>
    <row r="3410" spans="1:22" ht="43.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1">
        <f t="shared" si="322"/>
        <v>41808.991944444446</v>
      </c>
      <c r="T3410" s="11">
        <f t="shared" si="323"/>
        <v>41838.991944444446</v>
      </c>
      <c r="U34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10" t="str">
        <f>_xlfn.CONCAT(Table1[[#This Row],[state]],Table1[[#This Row],[Goal Range]])</f>
        <v>successful1000</v>
      </c>
    </row>
    <row r="3411" spans="1:22" ht="43.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1">
        <f t="shared" si="322"/>
        <v>42544.814328703709</v>
      </c>
      <c r="T3411" s="11">
        <f t="shared" si="323"/>
        <v>42582.873611111107</v>
      </c>
      <c r="U34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11" t="str">
        <f>_xlfn.CONCAT(Table1[[#This Row],[state]],Table1[[#This Row],[Goal Range]])</f>
        <v>successful1000</v>
      </c>
    </row>
    <row r="3412" spans="1:22" ht="43.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1">
        <f t="shared" si="322"/>
        <v>42500.041550925926</v>
      </c>
      <c r="T3412" s="11">
        <f t="shared" si="323"/>
        <v>42527.291666666672</v>
      </c>
      <c r="U34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12" t="str">
        <f>_xlfn.CONCAT(Table1[[#This Row],[state]],Table1[[#This Row],[Goal Range]])</f>
        <v>successful4999</v>
      </c>
    </row>
    <row r="3413" spans="1:22" ht="43.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1">
        <f t="shared" si="322"/>
        <v>42265.022824074069</v>
      </c>
      <c r="T3413" s="11">
        <f t="shared" si="323"/>
        <v>42285.022824074069</v>
      </c>
      <c r="U34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413" t="str">
        <f>_xlfn.CONCAT(Table1[[#This Row],[state]],Table1[[#This Row],[Goal Range]])</f>
        <v>successful19999</v>
      </c>
    </row>
    <row r="3414" spans="1:22" ht="43.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1">
        <f t="shared" si="322"/>
        <v>41879.959050925929</v>
      </c>
      <c r="T3414" s="11">
        <f t="shared" si="323"/>
        <v>41909.959050925929</v>
      </c>
      <c r="U34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14" t="str">
        <f>_xlfn.CONCAT(Table1[[#This Row],[state]],Table1[[#This Row],[Goal Range]])</f>
        <v>successful4999</v>
      </c>
    </row>
    <row r="3415" spans="1:22" ht="57.6">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1">
        <f t="shared" si="322"/>
        <v>42053.733078703706</v>
      </c>
      <c r="T3415" s="11">
        <f t="shared" si="323"/>
        <v>42063.207638888889</v>
      </c>
      <c r="U34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15" t="str">
        <f>_xlfn.CONCAT(Table1[[#This Row],[state]],Table1[[#This Row],[Goal Range]])</f>
        <v>successful1000</v>
      </c>
    </row>
    <row r="3416" spans="1:22" ht="43.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1">
        <f t="shared" si="322"/>
        <v>42675.832465277781</v>
      </c>
      <c r="T3416" s="11">
        <f t="shared" si="323"/>
        <v>42705.332638888889</v>
      </c>
      <c r="U34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16" t="str">
        <f>_xlfn.CONCAT(Table1[[#This Row],[state]],Table1[[#This Row],[Goal Range]])</f>
        <v>successful4999</v>
      </c>
    </row>
    <row r="3417" spans="1:22" ht="4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1">
        <f t="shared" si="322"/>
        <v>42467.144166666665</v>
      </c>
      <c r="T3417" s="11">
        <f t="shared" si="323"/>
        <v>42477.979166666672</v>
      </c>
      <c r="U34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17" t="str">
        <f>_xlfn.CONCAT(Table1[[#This Row],[state]],Table1[[#This Row],[Goal Range]])</f>
        <v>successful1000</v>
      </c>
    </row>
    <row r="3418" spans="1:22" ht="57.6">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1">
        <f t="shared" si="322"/>
        <v>42089.412557870368</v>
      </c>
      <c r="T3418" s="11">
        <f t="shared" si="323"/>
        <v>42117.770833333328</v>
      </c>
      <c r="U34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18" t="str">
        <f>_xlfn.CONCAT(Table1[[#This Row],[state]],Table1[[#This Row],[Goal Range]])</f>
        <v>successful4999</v>
      </c>
    </row>
    <row r="3419" spans="1:22" ht="43.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1">
        <f t="shared" si="322"/>
        <v>41894.91375</v>
      </c>
      <c r="T3419" s="11">
        <f t="shared" si="323"/>
        <v>41938.029861111114</v>
      </c>
      <c r="U34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19" t="str">
        <f>_xlfn.CONCAT(Table1[[#This Row],[state]],Table1[[#This Row],[Goal Range]])</f>
        <v>successful4999</v>
      </c>
    </row>
    <row r="3420" spans="1:22" ht="43.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1">
        <f t="shared" si="322"/>
        <v>41752.83457175926</v>
      </c>
      <c r="T3420" s="11">
        <f t="shared" si="323"/>
        <v>41782.83457175926</v>
      </c>
      <c r="U34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20" t="str">
        <f>_xlfn.CONCAT(Table1[[#This Row],[state]],Table1[[#This Row],[Goal Range]])</f>
        <v>successful4999</v>
      </c>
    </row>
    <row r="3421" spans="1:22" ht="57.6">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1">
        <f t="shared" si="322"/>
        <v>42448.821585648147</v>
      </c>
      <c r="T3421" s="11">
        <f t="shared" si="323"/>
        <v>42466.895833333328</v>
      </c>
      <c r="U34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21" t="str">
        <f>_xlfn.CONCAT(Table1[[#This Row],[state]],Table1[[#This Row],[Goal Range]])</f>
        <v>successful4999</v>
      </c>
    </row>
    <row r="3422" spans="1:22" ht="43.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1">
        <f t="shared" si="322"/>
        <v>42405.090300925927</v>
      </c>
      <c r="T3422" s="11">
        <f t="shared" si="323"/>
        <v>42414</v>
      </c>
      <c r="U34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22" t="str">
        <f>_xlfn.CONCAT(Table1[[#This Row],[state]],Table1[[#This Row],[Goal Range]])</f>
        <v>successful1000</v>
      </c>
    </row>
    <row r="3423" spans="1:22" ht="43.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1">
        <f t="shared" si="322"/>
        <v>42037.791238425925</v>
      </c>
      <c r="T3423" s="11">
        <f t="shared" si="323"/>
        <v>42067.791238425925</v>
      </c>
      <c r="U34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423" t="str">
        <f>_xlfn.CONCAT(Table1[[#This Row],[state]],Table1[[#This Row],[Goal Range]])</f>
        <v>successful14999</v>
      </c>
    </row>
    <row r="3424" spans="1:22" ht="43.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1">
        <f t="shared" si="322"/>
        <v>42323.562222222223</v>
      </c>
      <c r="T3424" s="11">
        <f t="shared" si="323"/>
        <v>42352</v>
      </c>
      <c r="U34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24" t="str">
        <f>_xlfn.CONCAT(Table1[[#This Row],[state]],Table1[[#This Row],[Goal Range]])</f>
        <v>successful4999</v>
      </c>
    </row>
    <row r="3425" spans="1:22" ht="43.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1">
        <f t="shared" si="322"/>
        <v>42088.911354166667</v>
      </c>
      <c r="T3425" s="11">
        <f t="shared" si="323"/>
        <v>42118.911354166667</v>
      </c>
      <c r="U34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25" t="str">
        <f>_xlfn.CONCAT(Table1[[#This Row],[state]],Table1[[#This Row],[Goal Range]])</f>
        <v>successful1000</v>
      </c>
    </row>
    <row r="3426" spans="1:22" ht="43.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1">
        <f t="shared" si="322"/>
        <v>42018.676898148144</v>
      </c>
      <c r="T3426" s="11">
        <f t="shared" si="323"/>
        <v>42040.290972222225</v>
      </c>
      <c r="U34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426" t="str">
        <f>_xlfn.CONCAT(Table1[[#This Row],[state]],Table1[[#This Row],[Goal Range]])</f>
        <v>successful9999</v>
      </c>
    </row>
    <row r="3427" spans="1:22" ht="43.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1">
        <f t="shared" si="322"/>
        <v>41884.617314814815</v>
      </c>
      <c r="T3427" s="11">
        <f t="shared" si="323"/>
        <v>41916.617314814815</v>
      </c>
      <c r="U34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3427" t="str">
        <f>_xlfn.CONCAT(Table1[[#This Row],[state]],Table1[[#This Row],[Goal Range]])</f>
        <v>successful34999</v>
      </c>
    </row>
    <row r="3428" spans="1:22" ht="43.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1">
        <f t="shared" si="322"/>
        <v>41884.056747685187</v>
      </c>
      <c r="T3428" s="11">
        <f t="shared" si="323"/>
        <v>41903.083333333336</v>
      </c>
      <c r="U34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28" t="str">
        <f>_xlfn.CONCAT(Table1[[#This Row],[state]],Table1[[#This Row],[Goal Range]])</f>
        <v>successful4999</v>
      </c>
    </row>
    <row r="3429" spans="1:22" ht="43.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1">
        <f t="shared" si="322"/>
        <v>41792.645277777774</v>
      </c>
      <c r="T3429" s="11">
        <f t="shared" si="323"/>
        <v>41822.645277777774</v>
      </c>
      <c r="U34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29" t="str">
        <f>_xlfn.CONCAT(Table1[[#This Row],[state]],Table1[[#This Row],[Goal Range]])</f>
        <v>successful4999</v>
      </c>
    </row>
    <row r="3430" spans="1:22" ht="43.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1">
        <f t="shared" si="322"/>
        <v>42038.720451388886</v>
      </c>
      <c r="T3430" s="11">
        <f t="shared" si="323"/>
        <v>42063.708333333328</v>
      </c>
      <c r="U34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30" t="str">
        <f>_xlfn.CONCAT(Table1[[#This Row],[state]],Table1[[#This Row],[Goal Range]])</f>
        <v>successful4999</v>
      </c>
    </row>
    <row r="3431" spans="1:22" ht="43.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1">
        <f t="shared" si="322"/>
        <v>42662.021539351852</v>
      </c>
      <c r="T3431" s="11">
        <f t="shared" si="323"/>
        <v>42676.021539351852</v>
      </c>
      <c r="U34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31" t="str">
        <f>_xlfn.CONCAT(Table1[[#This Row],[state]],Table1[[#This Row],[Goal Range]])</f>
        <v>successful1000</v>
      </c>
    </row>
    <row r="3432" spans="1:22" ht="43.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1">
        <f t="shared" si="322"/>
        <v>41820.945613425924</v>
      </c>
      <c r="T3432" s="11">
        <f t="shared" si="323"/>
        <v>41850.945613425924</v>
      </c>
      <c r="U34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32" t="str">
        <f>_xlfn.CONCAT(Table1[[#This Row],[state]],Table1[[#This Row],[Goal Range]])</f>
        <v>successful4999</v>
      </c>
    </row>
    <row r="3433" spans="1:22" ht="43.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1">
        <f t="shared" si="322"/>
        <v>41839.730937500004</v>
      </c>
      <c r="T3433" s="11">
        <f t="shared" si="323"/>
        <v>41869.730937500004</v>
      </c>
      <c r="U34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33" t="str">
        <f>_xlfn.CONCAT(Table1[[#This Row],[state]],Table1[[#This Row],[Goal Range]])</f>
        <v>successful4999</v>
      </c>
    </row>
    <row r="3434" spans="1:22" ht="43.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1">
        <f t="shared" si="322"/>
        <v>42380.581180555557</v>
      </c>
      <c r="T3434" s="11">
        <f t="shared" si="323"/>
        <v>42405.916666666672</v>
      </c>
      <c r="U34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34" t="str">
        <f>_xlfn.CONCAT(Table1[[#This Row],[state]],Table1[[#This Row],[Goal Range]])</f>
        <v>successful4999</v>
      </c>
    </row>
    <row r="3435" spans="1:22" ht="43.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1">
        <f t="shared" si="322"/>
        <v>41776.063136574077</v>
      </c>
      <c r="T3435" s="11">
        <f t="shared" si="323"/>
        <v>41807.125</v>
      </c>
      <c r="U34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435" t="str">
        <f>_xlfn.CONCAT(Table1[[#This Row],[state]],Table1[[#This Row],[Goal Range]])</f>
        <v>successful9999</v>
      </c>
    </row>
    <row r="3436" spans="1:22" ht="43.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1">
        <f t="shared" si="322"/>
        <v>41800.380428240744</v>
      </c>
      <c r="T3436" s="11">
        <f t="shared" si="323"/>
        <v>41830.380428240744</v>
      </c>
      <c r="U34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436" t="str">
        <f>_xlfn.CONCAT(Table1[[#This Row],[state]],Table1[[#This Row],[Goal Range]])</f>
        <v>successful14999</v>
      </c>
    </row>
    <row r="3437" spans="1:22" ht="43.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1">
        <f t="shared" si="322"/>
        <v>42572.61681712963</v>
      </c>
      <c r="T3437" s="11">
        <f t="shared" si="323"/>
        <v>42589.125</v>
      </c>
      <c r="U34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37" t="str">
        <f>_xlfn.CONCAT(Table1[[#This Row],[state]],Table1[[#This Row],[Goal Range]])</f>
        <v>successful4999</v>
      </c>
    </row>
    <row r="3438" spans="1:22" ht="43.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1">
        <f t="shared" si="322"/>
        <v>41851.541585648149</v>
      </c>
      <c r="T3438" s="11">
        <f t="shared" si="323"/>
        <v>41872.686111111114</v>
      </c>
      <c r="U34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438" t="str">
        <f>_xlfn.CONCAT(Table1[[#This Row],[state]],Table1[[#This Row],[Goal Range]])</f>
        <v>successful9999</v>
      </c>
    </row>
    <row r="3439" spans="1:22" ht="57.6">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1">
        <f t="shared" si="322"/>
        <v>42205.710879629631</v>
      </c>
      <c r="T3439" s="11">
        <f t="shared" si="323"/>
        <v>42235.710879629631</v>
      </c>
      <c r="U34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39" t="str">
        <f>_xlfn.CONCAT(Table1[[#This Row],[state]],Table1[[#This Row],[Goal Range]])</f>
        <v>successful4999</v>
      </c>
    </row>
    <row r="3440" spans="1:22" ht="43.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1">
        <f t="shared" si="322"/>
        <v>42100.927858796291</v>
      </c>
      <c r="T3440" s="11">
        <f t="shared" si="323"/>
        <v>42126.875</v>
      </c>
      <c r="U34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40" t="str">
        <f>_xlfn.CONCAT(Table1[[#This Row],[state]],Table1[[#This Row],[Goal Range]])</f>
        <v>successful4999</v>
      </c>
    </row>
    <row r="3441" spans="1:22" ht="28.8">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1">
        <f t="shared" si="322"/>
        <v>42374.911226851851</v>
      </c>
      <c r="T3441" s="11">
        <f t="shared" si="323"/>
        <v>42388.207638888889</v>
      </c>
      <c r="U34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41" t="str">
        <f>_xlfn.CONCAT(Table1[[#This Row],[state]],Table1[[#This Row],[Goal Range]])</f>
        <v>successful4999</v>
      </c>
    </row>
    <row r="3442" spans="1:22" ht="43.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1">
        <f t="shared" si="322"/>
        <v>41809.12300925926</v>
      </c>
      <c r="T3442" s="11">
        <f t="shared" si="323"/>
        <v>41831.677083333336</v>
      </c>
      <c r="U34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442" t="str">
        <f>_xlfn.CONCAT(Table1[[#This Row],[state]],Table1[[#This Row],[Goal Range]])</f>
        <v>successful9999</v>
      </c>
    </row>
    <row r="3443" spans="1:22" ht="43.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1">
        <f t="shared" si="322"/>
        <v>42294.429641203707</v>
      </c>
      <c r="T3443" s="11">
        <f t="shared" si="323"/>
        <v>42321.845138888893</v>
      </c>
      <c r="U34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43" t="str">
        <f>_xlfn.CONCAT(Table1[[#This Row],[state]],Table1[[#This Row],[Goal Range]])</f>
        <v>successful4999</v>
      </c>
    </row>
    <row r="3444" spans="1:22" ht="43.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1">
        <f t="shared" si="322"/>
        <v>42124.841111111105</v>
      </c>
      <c r="T3444" s="11">
        <f t="shared" si="323"/>
        <v>42154.841111111105</v>
      </c>
      <c r="U34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44" t="str">
        <f>_xlfn.CONCAT(Table1[[#This Row],[state]],Table1[[#This Row],[Goal Range]])</f>
        <v>successful1000</v>
      </c>
    </row>
    <row r="3445" spans="1:22" ht="43.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1">
        <f t="shared" si="322"/>
        <v>41861.524837962963</v>
      </c>
      <c r="T3445" s="11">
        <f t="shared" si="323"/>
        <v>41891.524837962963</v>
      </c>
      <c r="U34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45" t="str">
        <f>_xlfn.CONCAT(Table1[[#This Row],[state]],Table1[[#This Row],[Goal Range]])</f>
        <v>successful4999</v>
      </c>
    </row>
    <row r="3446" spans="1:22" ht="43.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1">
        <f t="shared" si="322"/>
        <v>42521.291504629626</v>
      </c>
      <c r="T3446" s="11">
        <f t="shared" si="323"/>
        <v>42529.582638888889</v>
      </c>
      <c r="U34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46" t="str">
        <f>_xlfn.CONCAT(Table1[[#This Row],[state]],Table1[[#This Row],[Goal Range]])</f>
        <v>successful1000</v>
      </c>
    </row>
    <row r="3447" spans="1:22" ht="43.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1">
        <f t="shared" si="322"/>
        <v>42272.530509259261</v>
      </c>
      <c r="T3447" s="11">
        <f t="shared" si="323"/>
        <v>42300.530509259261</v>
      </c>
      <c r="U34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47" t="str">
        <f>_xlfn.CONCAT(Table1[[#This Row],[state]],Table1[[#This Row],[Goal Range]])</f>
        <v>successful4999</v>
      </c>
    </row>
    <row r="3448" spans="1:22" ht="43.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1">
        <f t="shared" si="322"/>
        <v>42016.832465277781</v>
      </c>
      <c r="T3448" s="11">
        <f t="shared" si="323"/>
        <v>42040.513888888891</v>
      </c>
      <c r="U34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48" t="str">
        <f>_xlfn.CONCAT(Table1[[#This Row],[state]],Table1[[#This Row],[Goal Range]])</f>
        <v>successful4999</v>
      </c>
    </row>
    <row r="3449" spans="1:22" ht="28.8">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1">
        <f t="shared" si="322"/>
        <v>42402.889027777783</v>
      </c>
      <c r="T3449" s="11">
        <f t="shared" si="323"/>
        <v>42447.847361111111</v>
      </c>
      <c r="U34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49" t="str">
        <f>_xlfn.CONCAT(Table1[[#This Row],[state]],Table1[[#This Row],[Goal Range]])</f>
        <v>successful4999</v>
      </c>
    </row>
    <row r="3450" spans="1:22" ht="43.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1">
        <f t="shared" si="322"/>
        <v>41960.119085648148</v>
      </c>
      <c r="T3450" s="11">
        <f t="shared" si="323"/>
        <v>41990.119085648148</v>
      </c>
      <c r="U34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50" t="str">
        <f>_xlfn.CONCAT(Table1[[#This Row],[state]],Table1[[#This Row],[Goal Range]])</f>
        <v>successful4999</v>
      </c>
    </row>
    <row r="3451" spans="1:22" ht="43.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1">
        <f t="shared" si="322"/>
        <v>42532.052523148144</v>
      </c>
      <c r="T3451" s="11">
        <f t="shared" si="323"/>
        <v>42560.166666666672</v>
      </c>
      <c r="U34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51" t="str">
        <f>_xlfn.CONCAT(Table1[[#This Row],[state]],Table1[[#This Row],[Goal Range]])</f>
        <v>successful1000</v>
      </c>
    </row>
    <row r="3452" spans="1:22" ht="43.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1">
        <f t="shared" si="322"/>
        <v>42036.704525462963</v>
      </c>
      <c r="T3452" s="11">
        <f t="shared" si="323"/>
        <v>42096.662858796291</v>
      </c>
      <c r="U34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52" t="str">
        <f>_xlfn.CONCAT(Table1[[#This Row],[state]],Table1[[#This Row],[Goal Range]])</f>
        <v>successful1000</v>
      </c>
    </row>
    <row r="3453" spans="1:22" ht="43.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1">
        <f t="shared" si="322"/>
        <v>42088.723692129628</v>
      </c>
      <c r="T3453" s="11">
        <f t="shared" si="323"/>
        <v>42115.723692129628</v>
      </c>
      <c r="U34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53" t="str">
        <f>_xlfn.CONCAT(Table1[[#This Row],[state]],Table1[[#This Row],[Goal Range]])</f>
        <v>successful1000</v>
      </c>
    </row>
    <row r="3454" spans="1:22" ht="43.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1">
        <f t="shared" si="322"/>
        <v>41820.639189814814</v>
      </c>
      <c r="T3454" s="11">
        <f t="shared" si="323"/>
        <v>41843.165972222225</v>
      </c>
      <c r="U34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54" t="str">
        <f>_xlfn.CONCAT(Table1[[#This Row],[state]],Table1[[#This Row],[Goal Range]])</f>
        <v>successful4999</v>
      </c>
    </row>
    <row r="3455" spans="1:22" ht="43.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1">
        <f t="shared" si="322"/>
        <v>42535.97865740741</v>
      </c>
      <c r="T3455" s="11">
        <f t="shared" si="323"/>
        <v>42595.97865740741</v>
      </c>
      <c r="U34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55" t="str">
        <f>_xlfn.CONCAT(Table1[[#This Row],[state]],Table1[[#This Row],[Goal Range]])</f>
        <v>successful1000</v>
      </c>
    </row>
    <row r="3456" spans="1:22" ht="57.6">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1">
        <f t="shared" si="322"/>
        <v>41821.698599537034</v>
      </c>
      <c r="T3456" s="11">
        <f t="shared" si="323"/>
        <v>41851.698599537034</v>
      </c>
      <c r="U34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56" t="str">
        <f>_xlfn.CONCAT(Table1[[#This Row],[state]],Table1[[#This Row],[Goal Range]])</f>
        <v>successful1000</v>
      </c>
    </row>
    <row r="3457" spans="1:22" ht="43.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1">
        <f t="shared" si="322"/>
        <v>42626.7503125</v>
      </c>
      <c r="T3457" s="11">
        <f t="shared" si="323"/>
        <v>42656.7503125</v>
      </c>
      <c r="U34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457" t="str">
        <f>_xlfn.CONCAT(Table1[[#This Row],[state]],Table1[[#This Row],[Goal Range]])</f>
        <v>successful14999</v>
      </c>
    </row>
    <row r="3458" spans="1:22" ht="43.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324">E3458/D3458</f>
        <v>1.913</v>
      </c>
      <c r="P3458" s="6">
        <f t="shared" si="319"/>
        <v>358.6875</v>
      </c>
      <c r="Q3458" t="str">
        <f t="shared" si="320"/>
        <v>theater</v>
      </c>
      <c r="R3458" t="str">
        <f t="shared" si="321"/>
        <v>plays</v>
      </c>
      <c r="S3458" s="11">
        <f t="shared" si="322"/>
        <v>41821.205636574072</v>
      </c>
      <c r="T3458" s="11">
        <f t="shared" si="323"/>
        <v>41852.290972222225</v>
      </c>
      <c r="U34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58" t="str">
        <f>_xlfn.CONCAT(Table1[[#This Row],[state]],Table1[[#This Row],[Goal Range]])</f>
        <v>successful4999</v>
      </c>
    </row>
    <row r="3459" spans="1:22" ht="28.8">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324"/>
        <v>1.4019999999999999</v>
      </c>
      <c r="P3459" s="6">
        <f t="shared" ref="P3459:P3522" si="325">E3459/L3459</f>
        <v>50.981818181818184</v>
      </c>
      <c r="Q3459" t="str">
        <f t="shared" ref="Q3459:Q3522" si="326">LEFT(N3459,FIND("/",N3459)-1)</f>
        <v>theater</v>
      </c>
      <c r="R3459" t="str">
        <f t="shared" ref="R3459:R3522" si="327">RIGHT(N3459,LEN(N3459)-FIND("/",N3459))</f>
        <v>plays</v>
      </c>
      <c r="S3459" s="11">
        <f t="shared" ref="S3459:S3522" si="328">(((J3459/60)/60)/24)+DATE(1970,1,1)</f>
        <v>42016.706678240742</v>
      </c>
      <c r="T3459" s="11">
        <f t="shared" ref="T3459:T3522" si="329">(((I3459/60)/60)/24)+DATE(1970,1,1)</f>
        <v>42047.249305555553</v>
      </c>
      <c r="U34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59" t="str">
        <f>_xlfn.CONCAT(Table1[[#This Row],[state]],Table1[[#This Row],[Goal Range]])</f>
        <v>successful4999</v>
      </c>
    </row>
    <row r="3460" spans="1:22" ht="43.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1">
        <f t="shared" si="328"/>
        <v>42011.202581018515</v>
      </c>
      <c r="T3460" s="11">
        <f t="shared" si="329"/>
        <v>42038.185416666667</v>
      </c>
      <c r="U34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60" t="str">
        <f>_xlfn.CONCAT(Table1[[#This Row],[state]],Table1[[#This Row],[Goal Range]])</f>
        <v>successful1000</v>
      </c>
    </row>
    <row r="3461" spans="1:22" ht="43.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1">
        <f t="shared" si="328"/>
        <v>42480.479861111111</v>
      </c>
      <c r="T3461" s="11">
        <f t="shared" si="329"/>
        <v>42510.479861111111</v>
      </c>
      <c r="U34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61" t="str">
        <f>_xlfn.CONCAT(Table1[[#This Row],[state]],Table1[[#This Row],[Goal Range]])</f>
        <v>successful1000</v>
      </c>
    </row>
    <row r="3462" spans="1:22" ht="43.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1">
        <f t="shared" si="328"/>
        <v>41852.527222222219</v>
      </c>
      <c r="T3462" s="11">
        <f t="shared" si="329"/>
        <v>41866.527222222219</v>
      </c>
      <c r="U34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62" t="str">
        <f>_xlfn.CONCAT(Table1[[#This Row],[state]],Table1[[#This Row],[Goal Range]])</f>
        <v>successful1000</v>
      </c>
    </row>
    <row r="3463" spans="1:22" ht="43.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1">
        <f t="shared" si="328"/>
        <v>42643.632858796293</v>
      </c>
      <c r="T3463" s="11">
        <f t="shared" si="329"/>
        <v>42672.125</v>
      </c>
      <c r="U34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63" t="str">
        <f>_xlfn.CONCAT(Table1[[#This Row],[state]],Table1[[#This Row],[Goal Range]])</f>
        <v>successful1000</v>
      </c>
    </row>
    <row r="3464" spans="1:22" ht="43.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1">
        <f t="shared" si="328"/>
        <v>42179.898472222223</v>
      </c>
      <c r="T3464" s="11">
        <f t="shared" si="329"/>
        <v>42195.75</v>
      </c>
      <c r="U34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64" t="str">
        <f>_xlfn.CONCAT(Table1[[#This Row],[state]],Table1[[#This Row],[Goal Range]])</f>
        <v>successful1000</v>
      </c>
    </row>
    <row r="3465" spans="1:22" ht="43.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1">
        <f t="shared" si="328"/>
        <v>42612.918807870374</v>
      </c>
      <c r="T3465" s="11">
        <f t="shared" si="329"/>
        <v>42654.165972222225</v>
      </c>
      <c r="U34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465" t="str">
        <f>_xlfn.CONCAT(Table1[[#This Row],[state]],Table1[[#This Row],[Goal Range]])</f>
        <v>successful14999</v>
      </c>
    </row>
    <row r="3466" spans="1:22" ht="57.6">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1">
        <f t="shared" si="328"/>
        <v>42575.130057870367</v>
      </c>
      <c r="T3466" s="11">
        <f t="shared" si="329"/>
        <v>42605.130057870367</v>
      </c>
      <c r="U34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466" t="str">
        <f>_xlfn.CONCAT(Table1[[#This Row],[state]],Table1[[#This Row],[Goal Range]])</f>
        <v>successful9999</v>
      </c>
    </row>
    <row r="3467" spans="1:22" ht="43.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1">
        <f t="shared" si="328"/>
        <v>42200.625833333332</v>
      </c>
      <c r="T3467" s="11">
        <f t="shared" si="329"/>
        <v>42225.666666666672</v>
      </c>
      <c r="U34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67" t="str">
        <f>_xlfn.CONCAT(Table1[[#This Row],[state]],Table1[[#This Row],[Goal Range]])</f>
        <v>successful4999</v>
      </c>
    </row>
    <row r="3468" spans="1:22" ht="4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1">
        <f t="shared" si="328"/>
        <v>42420.019097222219</v>
      </c>
      <c r="T3468" s="11">
        <f t="shared" si="329"/>
        <v>42479.977430555555</v>
      </c>
      <c r="U34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68" t="str">
        <f>_xlfn.CONCAT(Table1[[#This Row],[state]],Table1[[#This Row],[Goal Range]])</f>
        <v>successful4999</v>
      </c>
    </row>
    <row r="3469" spans="1:2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1">
        <f t="shared" si="328"/>
        <v>42053.671666666662</v>
      </c>
      <c r="T3469" s="11">
        <f t="shared" si="329"/>
        <v>42083.630000000005</v>
      </c>
      <c r="U34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69" t="str">
        <f>_xlfn.CONCAT(Table1[[#This Row],[state]],Table1[[#This Row],[Goal Range]])</f>
        <v>successful4999</v>
      </c>
    </row>
    <row r="3470" spans="1:22" ht="43.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1">
        <f t="shared" si="328"/>
        <v>42605.765381944439</v>
      </c>
      <c r="T3470" s="11">
        <f t="shared" si="329"/>
        <v>42634.125</v>
      </c>
      <c r="U34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470" t="str">
        <f>_xlfn.CONCAT(Table1[[#This Row],[state]],Table1[[#This Row],[Goal Range]])</f>
        <v>successful14999</v>
      </c>
    </row>
    <row r="3471" spans="1:22" ht="57.6">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1">
        <f t="shared" si="328"/>
        <v>42458.641724537039</v>
      </c>
      <c r="T3471" s="11">
        <f t="shared" si="329"/>
        <v>42488.641724537039</v>
      </c>
      <c r="U34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71" t="str">
        <f>_xlfn.CONCAT(Table1[[#This Row],[state]],Table1[[#This Row],[Goal Range]])</f>
        <v>successful4999</v>
      </c>
    </row>
    <row r="3472" spans="1:22" ht="28.8">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1">
        <f t="shared" si="328"/>
        <v>42529.022013888884</v>
      </c>
      <c r="T3472" s="11">
        <f t="shared" si="329"/>
        <v>42566.901388888888</v>
      </c>
      <c r="U34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72" t="str">
        <f>_xlfn.CONCAT(Table1[[#This Row],[state]],Table1[[#This Row],[Goal Range]])</f>
        <v>successful1000</v>
      </c>
    </row>
    <row r="3473" spans="1:22" ht="43.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1">
        <f t="shared" si="328"/>
        <v>41841.820486111108</v>
      </c>
      <c r="T3473" s="11">
        <f t="shared" si="329"/>
        <v>41882.833333333336</v>
      </c>
      <c r="U34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73" t="str">
        <f>_xlfn.CONCAT(Table1[[#This Row],[state]],Table1[[#This Row],[Goal Range]])</f>
        <v>successful1000</v>
      </c>
    </row>
    <row r="3474" spans="1:22" ht="43.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1">
        <f t="shared" si="328"/>
        <v>41928.170497685183</v>
      </c>
      <c r="T3474" s="11">
        <f t="shared" si="329"/>
        <v>41949.249305555553</v>
      </c>
      <c r="U34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74" t="str">
        <f>_xlfn.CONCAT(Table1[[#This Row],[state]],Table1[[#This Row],[Goal Range]])</f>
        <v>successful4999</v>
      </c>
    </row>
    <row r="3475" spans="1:22" ht="43.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1">
        <f t="shared" si="328"/>
        <v>42062.834444444445</v>
      </c>
      <c r="T3475" s="11">
        <f t="shared" si="329"/>
        <v>42083.852083333331</v>
      </c>
      <c r="U34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75" t="str">
        <f>_xlfn.CONCAT(Table1[[#This Row],[state]],Table1[[#This Row],[Goal Range]])</f>
        <v>successful4999</v>
      </c>
    </row>
    <row r="3476" spans="1:22" ht="43.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1">
        <f t="shared" si="328"/>
        <v>42541.501516203702</v>
      </c>
      <c r="T3476" s="11">
        <f t="shared" si="329"/>
        <v>42571.501516203702</v>
      </c>
      <c r="U34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76" t="str">
        <f>_xlfn.CONCAT(Table1[[#This Row],[state]],Table1[[#This Row],[Goal Range]])</f>
        <v>successful4999</v>
      </c>
    </row>
    <row r="3477" spans="1:22" ht="43.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1">
        <f t="shared" si="328"/>
        <v>41918.880833333329</v>
      </c>
      <c r="T3477" s="11">
        <f t="shared" si="329"/>
        <v>41946</v>
      </c>
      <c r="U34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77" t="str">
        <f>_xlfn.CONCAT(Table1[[#This Row],[state]],Table1[[#This Row],[Goal Range]])</f>
        <v>successful1000</v>
      </c>
    </row>
    <row r="3478" spans="1:22" ht="43.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1">
        <f t="shared" si="328"/>
        <v>41921.279976851853</v>
      </c>
      <c r="T3478" s="11">
        <f t="shared" si="329"/>
        <v>41939.125</v>
      </c>
      <c r="U34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78" t="str">
        <f>_xlfn.CONCAT(Table1[[#This Row],[state]],Table1[[#This Row],[Goal Range]])</f>
        <v>successful1000</v>
      </c>
    </row>
    <row r="3479" spans="1:22" ht="43.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1">
        <f t="shared" si="328"/>
        <v>42128.736608796295</v>
      </c>
      <c r="T3479" s="11">
        <f t="shared" si="329"/>
        <v>42141.125</v>
      </c>
      <c r="U34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79" t="str">
        <f>_xlfn.CONCAT(Table1[[#This Row],[state]],Table1[[#This Row],[Goal Range]])</f>
        <v>successful4999</v>
      </c>
    </row>
    <row r="3480" spans="1:22" ht="43.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1">
        <f t="shared" si="328"/>
        <v>42053.916921296302</v>
      </c>
      <c r="T3480" s="11">
        <f t="shared" si="329"/>
        <v>42079.875</v>
      </c>
      <c r="U34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80" t="str">
        <f>_xlfn.CONCAT(Table1[[#This Row],[state]],Table1[[#This Row],[Goal Range]])</f>
        <v>successful4999</v>
      </c>
    </row>
    <row r="3481" spans="1:22" ht="43.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1">
        <f t="shared" si="328"/>
        <v>41781.855092592588</v>
      </c>
      <c r="T3481" s="11">
        <f t="shared" si="329"/>
        <v>41811.855092592588</v>
      </c>
      <c r="U34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81" t="str">
        <f>_xlfn.CONCAT(Table1[[#This Row],[state]],Table1[[#This Row],[Goal Range]])</f>
        <v>successful4999</v>
      </c>
    </row>
    <row r="3482" spans="1:22" ht="43.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1">
        <f t="shared" si="328"/>
        <v>42171.317442129628</v>
      </c>
      <c r="T3482" s="11">
        <f t="shared" si="329"/>
        <v>42195.875</v>
      </c>
      <c r="U34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82" t="str">
        <f>_xlfn.CONCAT(Table1[[#This Row],[state]],Table1[[#This Row],[Goal Range]])</f>
        <v>successful4999</v>
      </c>
    </row>
    <row r="3483" spans="1:22" ht="43.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1">
        <f t="shared" si="328"/>
        <v>41989.24754629629</v>
      </c>
      <c r="T3483" s="11">
        <f t="shared" si="329"/>
        <v>42006.24754629629</v>
      </c>
      <c r="U34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483" t="str">
        <f>_xlfn.CONCAT(Table1[[#This Row],[state]],Table1[[#This Row],[Goal Range]])</f>
        <v>successful14999</v>
      </c>
    </row>
    <row r="3484" spans="1:22" ht="43.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1">
        <f t="shared" si="328"/>
        <v>41796.771597222221</v>
      </c>
      <c r="T3484" s="11">
        <f t="shared" si="329"/>
        <v>41826.771597222221</v>
      </c>
      <c r="U34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84" t="str">
        <f>_xlfn.CONCAT(Table1[[#This Row],[state]],Table1[[#This Row],[Goal Range]])</f>
        <v>successful4999</v>
      </c>
    </row>
    <row r="3485" spans="1:22" ht="43.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1">
        <f t="shared" si="328"/>
        <v>41793.668761574074</v>
      </c>
      <c r="T3485" s="11">
        <f t="shared" si="329"/>
        <v>41823.668761574074</v>
      </c>
      <c r="U34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85" t="str">
        <f>_xlfn.CONCAT(Table1[[#This Row],[state]],Table1[[#This Row],[Goal Range]])</f>
        <v>successful4999</v>
      </c>
    </row>
    <row r="3486" spans="1:22" ht="57.6">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1">
        <f t="shared" si="328"/>
        <v>42506.760405092587</v>
      </c>
      <c r="T3486" s="11">
        <f t="shared" si="329"/>
        <v>42536.760405092587</v>
      </c>
      <c r="U34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86" t="str">
        <f>_xlfn.CONCAT(Table1[[#This Row],[state]],Table1[[#This Row],[Goal Range]])</f>
        <v>successful4999</v>
      </c>
    </row>
    <row r="3487" spans="1:22" ht="43.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1">
        <f t="shared" si="328"/>
        <v>42372.693055555559</v>
      </c>
      <c r="T3487" s="11">
        <f t="shared" si="329"/>
        <v>42402.693055555559</v>
      </c>
      <c r="U34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87" t="str">
        <f>_xlfn.CONCAT(Table1[[#This Row],[state]],Table1[[#This Row],[Goal Range]])</f>
        <v>successful4999</v>
      </c>
    </row>
    <row r="3488" spans="1:22" ht="43.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1">
        <f t="shared" si="328"/>
        <v>42126.87501157407</v>
      </c>
      <c r="T3488" s="11">
        <f t="shared" si="329"/>
        <v>42158.290972222225</v>
      </c>
      <c r="U34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88" t="str">
        <f>_xlfn.CONCAT(Table1[[#This Row],[state]],Table1[[#This Row],[Goal Range]])</f>
        <v>successful4999</v>
      </c>
    </row>
    <row r="3489" spans="1:22" ht="43.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1">
        <f t="shared" si="328"/>
        <v>42149.940416666665</v>
      </c>
      <c r="T3489" s="11">
        <f t="shared" si="329"/>
        <v>42179.940416666665</v>
      </c>
      <c r="U34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89" t="str">
        <f>_xlfn.CONCAT(Table1[[#This Row],[state]],Table1[[#This Row],[Goal Range]])</f>
        <v>successful4999</v>
      </c>
    </row>
    <row r="3490" spans="1:22" ht="57.6">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1">
        <f t="shared" si="328"/>
        <v>42087.768055555556</v>
      </c>
      <c r="T3490" s="11">
        <f t="shared" si="329"/>
        <v>42111.666666666672</v>
      </c>
      <c r="U34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90" t="str">
        <f>_xlfn.CONCAT(Table1[[#This Row],[state]],Table1[[#This Row],[Goal Range]])</f>
        <v>successful4999</v>
      </c>
    </row>
    <row r="3491" spans="1:22" ht="43.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1">
        <f t="shared" si="328"/>
        <v>41753.635775462964</v>
      </c>
      <c r="T3491" s="11">
        <f t="shared" si="329"/>
        <v>41783.875</v>
      </c>
      <c r="U34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491" t="str">
        <f>_xlfn.CONCAT(Table1[[#This Row],[state]],Table1[[#This Row],[Goal Range]])</f>
        <v>successful9999</v>
      </c>
    </row>
    <row r="3492" spans="1:22" ht="43.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1">
        <f t="shared" si="328"/>
        <v>42443.802361111113</v>
      </c>
      <c r="T3492" s="11">
        <f t="shared" si="329"/>
        <v>42473.802361111113</v>
      </c>
      <c r="U34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92" t="str">
        <f>_xlfn.CONCAT(Table1[[#This Row],[state]],Table1[[#This Row],[Goal Range]])</f>
        <v>successful4999</v>
      </c>
    </row>
    <row r="3493" spans="1:22" ht="43.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1">
        <f t="shared" si="328"/>
        <v>42121.249814814815</v>
      </c>
      <c r="T3493" s="11">
        <f t="shared" si="329"/>
        <v>42142.249814814815</v>
      </c>
      <c r="U34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93" t="str">
        <f>_xlfn.CONCAT(Table1[[#This Row],[state]],Table1[[#This Row],[Goal Range]])</f>
        <v>successful1000</v>
      </c>
    </row>
    <row r="3494" spans="1:22" ht="43.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1">
        <f t="shared" si="328"/>
        <v>42268.009224537032</v>
      </c>
      <c r="T3494" s="11">
        <f t="shared" si="329"/>
        <v>42303.009224537032</v>
      </c>
      <c r="U34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94" t="str">
        <f>_xlfn.CONCAT(Table1[[#This Row],[state]],Table1[[#This Row],[Goal Range]])</f>
        <v>successful4999</v>
      </c>
    </row>
    <row r="3495" spans="1:22" ht="43.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1">
        <f t="shared" si="328"/>
        <v>41848.866157407407</v>
      </c>
      <c r="T3495" s="11">
        <f t="shared" si="329"/>
        <v>41868.21597222222</v>
      </c>
      <c r="U34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95" t="str">
        <f>_xlfn.CONCAT(Table1[[#This Row],[state]],Table1[[#This Row],[Goal Range]])</f>
        <v>successful4999</v>
      </c>
    </row>
    <row r="3496" spans="1:22" ht="43.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1">
        <f t="shared" si="328"/>
        <v>42689.214988425927</v>
      </c>
      <c r="T3496" s="11">
        <f t="shared" si="329"/>
        <v>42700.25</v>
      </c>
      <c r="U34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496" t="str">
        <f>_xlfn.CONCAT(Table1[[#This Row],[state]],Table1[[#This Row],[Goal Range]])</f>
        <v>successful1000</v>
      </c>
    </row>
    <row r="3497" spans="1:22" ht="43.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1">
        <f t="shared" si="328"/>
        <v>41915.762835648151</v>
      </c>
      <c r="T3497" s="11">
        <f t="shared" si="329"/>
        <v>41944.720833333333</v>
      </c>
      <c r="U34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497" t="str">
        <f>_xlfn.CONCAT(Table1[[#This Row],[state]],Table1[[#This Row],[Goal Range]])</f>
        <v>successful9999</v>
      </c>
    </row>
    <row r="3498" spans="1:22" ht="57.6">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1">
        <f t="shared" si="328"/>
        <v>42584.846828703703</v>
      </c>
      <c r="T3498" s="11">
        <f t="shared" si="329"/>
        <v>42624.846828703703</v>
      </c>
      <c r="U34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98" t="str">
        <f>_xlfn.CONCAT(Table1[[#This Row],[state]],Table1[[#This Row],[Goal Range]])</f>
        <v>successful4999</v>
      </c>
    </row>
    <row r="3499" spans="1:22" ht="57.6">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1">
        <f t="shared" si="328"/>
        <v>42511.741944444439</v>
      </c>
      <c r="T3499" s="11">
        <f t="shared" si="329"/>
        <v>42523.916666666672</v>
      </c>
      <c r="U34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499" t="str">
        <f>_xlfn.CONCAT(Table1[[#This Row],[state]],Table1[[#This Row],[Goal Range]])</f>
        <v>successful4999</v>
      </c>
    </row>
    <row r="3500" spans="1:22" ht="57.6">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1">
        <f t="shared" si="328"/>
        <v>42459.15861111111</v>
      </c>
      <c r="T3500" s="11">
        <f t="shared" si="329"/>
        <v>42518.905555555553</v>
      </c>
      <c r="U35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00" t="str">
        <f>_xlfn.CONCAT(Table1[[#This Row],[state]],Table1[[#This Row],[Goal Range]])</f>
        <v>successful4999</v>
      </c>
    </row>
    <row r="3501" spans="1:22" ht="43.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1">
        <f t="shared" si="328"/>
        <v>42132.036168981482</v>
      </c>
      <c r="T3501" s="11">
        <f t="shared" si="329"/>
        <v>42186.290972222225</v>
      </c>
      <c r="U35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01" t="str">
        <f>_xlfn.CONCAT(Table1[[#This Row],[state]],Table1[[#This Row],[Goal Range]])</f>
        <v>successful4999</v>
      </c>
    </row>
    <row r="3502" spans="1:22" ht="57.6">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1">
        <f t="shared" si="328"/>
        <v>42419.91942129629</v>
      </c>
      <c r="T3502" s="11">
        <f t="shared" si="329"/>
        <v>42436.207638888889</v>
      </c>
      <c r="U35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02" t="str">
        <f>_xlfn.CONCAT(Table1[[#This Row],[state]],Table1[[#This Row],[Goal Range]])</f>
        <v>successful4999</v>
      </c>
    </row>
    <row r="3503" spans="1:22" ht="43.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1">
        <f t="shared" si="328"/>
        <v>42233.763831018514</v>
      </c>
      <c r="T3503" s="11">
        <f t="shared" si="329"/>
        <v>42258.763831018514</v>
      </c>
      <c r="U35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03" t="str">
        <f>_xlfn.CONCAT(Table1[[#This Row],[state]],Table1[[#This Row],[Goal Range]])</f>
        <v>successful4999</v>
      </c>
    </row>
    <row r="3504" spans="1:22" ht="43.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1">
        <f t="shared" si="328"/>
        <v>42430.839398148149</v>
      </c>
      <c r="T3504" s="11">
        <f t="shared" si="329"/>
        <v>42445.165972222225</v>
      </c>
      <c r="U35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04" t="str">
        <f>_xlfn.CONCAT(Table1[[#This Row],[state]],Table1[[#This Row],[Goal Range]])</f>
        <v>successful4999</v>
      </c>
    </row>
    <row r="3505" spans="1:22" ht="43.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1">
        <f t="shared" si="328"/>
        <v>42545.478333333333</v>
      </c>
      <c r="T3505" s="11">
        <f t="shared" si="329"/>
        <v>42575.478333333333</v>
      </c>
      <c r="U35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05" t="str">
        <f>_xlfn.CONCAT(Table1[[#This Row],[state]],Table1[[#This Row],[Goal Range]])</f>
        <v>successful4999</v>
      </c>
    </row>
    <row r="3506" spans="1:22" ht="43.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1">
        <f t="shared" si="328"/>
        <v>42297.748738425929</v>
      </c>
      <c r="T3506" s="11">
        <f t="shared" si="329"/>
        <v>42327.790405092594</v>
      </c>
      <c r="U35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06" t="str">
        <f>_xlfn.CONCAT(Table1[[#This Row],[state]],Table1[[#This Row],[Goal Range]])</f>
        <v>successful4999</v>
      </c>
    </row>
    <row r="3507" spans="1:22" ht="86.4">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1">
        <f t="shared" si="328"/>
        <v>41760.935706018521</v>
      </c>
      <c r="T3507" s="11">
        <f t="shared" si="329"/>
        <v>41772.166666666664</v>
      </c>
      <c r="U35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07" t="str">
        <f>_xlfn.CONCAT(Table1[[#This Row],[state]],Table1[[#This Row],[Goal Range]])</f>
        <v>successful4999</v>
      </c>
    </row>
    <row r="3508" spans="1:22" ht="43.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1">
        <f t="shared" si="328"/>
        <v>41829.734259259261</v>
      </c>
      <c r="T3508" s="11">
        <f t="shared" si="329"/>
        <v>41874.734259259261</v>
      </c>
      <c r="U35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08" t="str">
        <f>_xlfn.CONCAT(Table1[[#This Row],[state]],Table1[[#This Row],[Goal Range]])</f>
        <v>successful4999</v>
      </c>
    </row>
    <row r="3509" spans="1:22" ht="4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1">
        <f t="shared" si="328"/>
        <v>42491.92288194444</v>
      </c>
      <c r="T3509" s="11">
        <f t="shared" si="329"/>
        <v>42521.92288194444</v>
      </c>
      <c r="U35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509" t="str">
        <f>_xlfn.CONCAT(Table1[[#This Row],[state]],Table1[[#This Row],[Goal Range]])</f>
        <v>successful14999</v>
      </c>
    </row>
    <row r="3510" spans="1:22" ht="43.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1">
        <f t="shared" si="328"/>
        <v>42477.729780092588</v>
      </c>
      <c r="T3510" s="11">
        <f t="shared" si="329"/>
        <v>42500.875</v>
      </c>
      <c r="U35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10" t="str">
        <f>_xlfn.CONCAT(Table1[[#This Row],[state]],Table1[[#This Row],[Goal Range]])</f>
        <v>successful1000</v>
      </c>
    </row>
    <row r="3511" spans="1:22" ht="43.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1">
        <f t="shared" si="328"/>
        <v>41950.859560185185</v>
      </c>
      <c r="T3511" s="11">
        <f t="shared" si="329"/>
        <v>41964.204861111109</v>
      </c>
      <c r="U35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11" t="str">
        <f>_xlfn.CONCAT(Table1[[#This Row],[state]],Table1[[#This Row],[Goal Range]])</f>
        <v>successful4999</v>
      </c>
    </row>
    <row r="3512" spans="1:22" ht="57.6">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1">
        <f t="shared" si="328"/>
        <v>41802.62090277778</v>
      </c>
      <c r="T3512" s="11">
        <f t="shared" si="329"/>
        <v>41822.62090277778</v>
      </c>
      <c r="U35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12" t="str">
        <f>_xlfn.CONCAT(Table1[[#This Row],[state]],Table1[[#This Row],[Goal Range]])</f>
        <v>successful1000</v>
      </c>
    </row>
    <row r="3513" spans="1:22" ht="43.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1">
        <f t="shared" si="328"/>
        <v>41927.873784722222</v>
      </c>
      <c r="T3513" s="11">
        <f t="shared" si="329"/>
        <v>41950.770833333336</v>
      </c>
      <c r="U35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13" t="str">
        <f>_xlfn.CONCAT(Table1[[#This Row],[state]],Table1[[#This Row],[Goal Range]])</f>
        <v>successful4999</v>
      </c>
    </row>
    <row r="3514" spans="1:22" ht="43.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1">
        <f t="shared" si="328"/>
        <v>42057.536944444444</v>
      </c>
      <c r="T3514" s="11">
        <f t="shared" si="329"/>
        <v>42117.49527777778</v>
      </c>
      <c r="U35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14" t="str">
        <f>_xlfn.CONCAT(Table1[[#This Row],[state]],Table1[[#This Row],[Goal Range]])</f>
        <v>successful4999</v>
      </c>
    </row>
    <row r="3515" spans="1:22" ht="43.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1">
        <f t="shared" si="328"/>
        <v>41781.096203703702</v>
      </c>
      <c r="T3515" s="11">
        <f t="shared" si="329"/>
        <v>41794.207638888889</v>
      </c>
      <c r="U35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15" t="str">
        <f>_xlfn.CONCAT(Table1[[#This Row],[state]],Table1[[#This Row],[Goal Range]])</f>
        <v>successful4999</v>
      </c>
    </row>
    <row r="3516" spans="1:22" ht="43.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1">
        <f t="shared" si="328"/>
        <v>42020.846666666665</v>
      </c>
      <c r="T3516" s="11">
        <f t="shared" si="329"/>
        <v>42037.207638888889</v>
      </c>
      <c r="U35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16" t="str">
        <f>_xlfn.CONCAT(Table1[[#This Row],[state]],Table1[[#This Row],[Goal Range]])</f>
        <v>successful1000</v>
      </c>
    </row>
    <row r="3517" spans="1:22" ht="43.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1">
        <f t="shared" si="328"/>
        <v>42125.772812499999</v>
      </c>
      <c r="T3517" s="11">
        <f t="shared" si="329"/>
        <v>42155.772812499999</v>
      </c>
      <c r="U35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17" t="str">
        <f>_xlfn.CONCAT(Table1[[#This Row],[state]],Table1[[#This Row],[Goal Range]])</f>
        <v>successful4999</v>
      </c>
    </row>
    <row r="3518" spans="1:22" ht="43.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1">
        <f t="shared" si="328"/>
        <v>41856.010069444441</v>
      </c>
      <c r="T3518" s="11">
        <f t="shared" si="329"/>
        <v>41890.125</v>
      </c>
      <c r="U35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18" t="str">
        <f>_xlfn.CONCAT(Table1[[#This Row],[state]],Table1[[#This Row],[Goal Range]])</f>
        <v>successful4999</v>
      </c>
    </row>
    <row r="3519" spans="1:22" ht="43.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1">
        <f t="shared" si="328"/>
        <v>41794.817523148151</v>
      </c>
      <c r="T3519" s="11">
        <f t="shared" si="329"/>
        <v>41824.458333333336</v>
      </c>
      <c r="U35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19" t="str">
        <f>_xlfn.CONCAT(Table1[[#This Row],[state]],Table1[[#This Row],[Goal Range]])</f>
        <v>successful4999</v>
      </c>
    </row>
    <row r="3520" spans="1:22" ht="43.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1">
        <f t="shared" si="328"/>
        <v>41893.783553240741</v>
      </c>
      <c r="T3520" s="11">
        <f t="shared" si="329"/>
        <v>41914.597916666666</v>
      </c>
      <c r="U35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20" t="str">
        <f>_xlfn.CONCAT(Table1[[#This Row],[state]],Table1[[#This Row],[Goal Range]])</f>
        <v>successful4999</v>
      </c>
    </row>
    <row r="3521" spans="1:22" ht="43.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1">
        <f t="shared" si="328"/>
        <v>42037.598958333328</v>
      </c>
      <c r="T3521" s="11">
        <f t="shared" si="329"/>
        <v>42067.598958333328</v>
      </c>
      <c r="U35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21" t="str">
        <f>_xlfn.CONCAT(Table1[[#This Row],[state]],Table1[[#This Row],[Goal Range]])</f>
        <v>successful4999</v>
      </c>
    </row>
    <row r="3522" spans="1:22" ht="4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330">E3522/D3522</f>
        <v>1.0075000000000001</v>
      </c>
      <c r="P3522" s="6">
        <f t="shared" si="325"/>
        <v>95.952380952380949</v>
      </c>
      <c r="Q3522" t="str">
        <f t="shared" si="326"/>
        <v>theater</v>
      </c>
      <c r="R3522" t="str">
        <f t="shared" si="327"/>
        <v>plays</v>
      </c>
      <c r="S3522" s="11">
        <f t="shared" si="328"/>
        <v>42227.824212962965</v>
      </c>
      <c r="T3522" s="11">
        <f t="shared" si="329"/>
        <v>42253.57430555555</v>
      </c>
      <c r="U35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22" t="str">
        <f>_xlfn.CONCAT(Table1[[#This Row],[state]],Table1[[#This Row],[Goal Range]])</f>
        <v>successful4999</v>
      </c>
    </row>
    <row r="3523" spans="1:22" ht="57.6">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330"/>
        <v>1.6942857142857144</v>
      </c>
      <c r="P3523" s="6">
        <f t="shared" ref="P3523:P3586" si="331">E3523/L3523</f>
        <v>45.615384615384613</v>
      </c>
      <c r="Q3523" t="str">
        <f t="shared" ref="Q3523:Q3586" si="332">LEFT(N3523,FIND("/",N3523)-1)</f>
        <v>theater</v>
      </c>
      <c r="R3523" t="str">
        <f t="shared" ref="R3523:R3586" si="333">RIGHT(N3523,LEN(N3523)-FIND("/",N3523))</f>
        <v>plays</v>
      </c>
      <c r="S3523" s="11">
        <f t="shared" ref="S3523:S3586" si="334">(((J3523/60)/60)/24)+DATE(1970,1,1)</f>
        <v>41881.361342592594</v>
      </c>
      <c r="T3523" s="11">
        <f t="shared" ref="T3523:T3586" si="335">(((I3523/60)/60)/24)+DATE(1970,1,1)</f>
        <v>41911.361342592594</v>
      </c>
      <c r="U35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23" t="str">
        <f>_xlfn.CONCAT(Table1[[#This Row],[state]],Table1[[#This Row],[Goal Range]])</f>
        <v>successful1000</v>
      </c>
    </row>
    <row r="3524" spans="1:22" ht="43.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1">
        <f t="shared" si="334"/>
        <v>42234.789884259255</v>
      </c>
      <c r="T3524" s="11">
        <f t="shared" si="335"/>
        <v>42262.420833333337</v>
      </c>
      <c r="U35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24" t="str">
        <f>_xlfn.CONCAT(Table1[[#This Row],[state]],Table1[[#This Row],[Goal Range]])</f>
        <v>successful4999</v>
      </c>
    </row>
    <row r="3525" spans="1:22" ht="43.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1">
        <f t="shared" si="334"/>
        <v>42581.397546296299</v>
      </c>
      <c r="T3525" s="11">
        <f t="shared" si="335"/>
        <v>42638.958333333328</v>
      </c>
      <c r="U35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25" t="str">
        <f>_xlfn.CONCAT(Table1[[#This Row],[state]],Table1[[#This Row],[Goal Range]])</f>
        <v>successful4999</v>
      </c>
    </row>
    <row r="3526" spans="1:22" ht="43.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1">
        <f t="shared" si="334"/>
        <v>41880.76357638889</v>
      </c>
      <c r="T3526" s="11">
        <f t="shared" si="335"/>
        <v>41895.166666666664</v>
      </c>
      <c r="U35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526" t="str">
        <f>_xlfn.CONCAT(Table1[[#This Row],[state]],Table1[[#This Row],[Goal Range]])</f>
        <v>successful14999</v>
      </c>
    </row>
    <row r="3527" spans="1:22" ht="43.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1">
        <f t="shared" si="334"/>
        <v>42214.6956712963</v>
      </c>
      <c r="T3527" s="11">
        <f t="shared" si="335"/>
        <v>42225.666666666672</v>
      </c>
      <c r="U35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27" t="str">
        <f>_xlfn.CONCAT(Table1[[#This Row],[state]],Table1[[#This Row],[Goal Range]])</f>
        <v>successful1000</v>
      </c>
    </row>
    <row r="3528" spans="1:22" ht="43.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1">
        <f t="shared" si="334"/>
        <v>42460.335312499999</v>
      </c>
      <c r="T3528" s="11">
        <f t="shared" si="335"/>
        <v>42488.249305555553</v>
      </c>
      <c r="U35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28" t="str">
        <f>_xlfn.CONCAT(Table1[[#This Row],[state]],Table1[[#This Row],[Goal Range]])</f>
        <v>successful4999</v>
      </c>
    </row>
    <row r="3529" spans="1:22" ht="43.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1">
        <f t="shared" si="334"/>
        <v>42167.023206018523</v>
      </c>
      <c r="T3529" s="11">
        <f t="shared" si="335"/>
        <v>42196.165972222225</v>
      </c>
      <c r="U35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529" t="str">
        <f>_xlfn.CONCAT(Table1[[#This Row],[state]],Table1[[#This Row],[Goal Range]])</f>
        <v>successful9999</v>
      </c>
    </row>
    <row r="3530" spans="1:22" ht="43.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1">
        <f t="shared" si="334"/>
        <v>42733.50136574074</v>
      </c>
      <c r="T3530" s="11">
        <f t="shared" si="335"/>
        <v>42753.50136574074</v>
      </c>
      <c r="U35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30" t="str">
        <f>_xlfn.CONCAT(Table1[[#This Row],[state]],Table1[[#This Row],[Goal Range]])</f>
        <v>successful4999</v>
      </c>
    </row>
    <row r="3531" spans="1:22" ht="43.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1">
        <f t="shared" si="334"/>
        <v>42177.761782407411</v>
      </c>
      <c r="T3531" s="11">
        <f t="shared" si="335"/>
        <v>42198.041666666672</v>
      </c>
      <c r="U35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31" t="str">
        <f>_xlfn.CONCAT(Table1[[#This Row],[state]],Table1[[#This Row],[Goal Range]])</f>
        <v>successful1000</v>
      </c>
    </row>
    <row r="3532" spans="1:22" ht="43.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1">
        <f t="shared" si="334"/>
        <v>42442.623344907406</v>
      </c>
      <c r="T3532" s="11">
        <f t="shared" si="335"/>
        <v>42470.833333333328</v>
      </c>
      <c r="U35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32" t="str">
        <f>_xlfn.CONCAT(Table1[[#This Row],[state]],Table1[[#This Row],[Goal Range]])</f>
        <v>successful4999</v>
      </c>
    </row>
    <row r="3533" spans="1:2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1">
        <f t="shared" si="334"/>
        <v>42521.654328703706</v>
      </c>
      <c r="T3533" s="11">
        <f t="shared" si="335"/>
        <v>42551.654328703706</v>
      </c>
      <c r="U35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33" t="str">
        <f>_xlfn.CONCAT(Table1[[#This Row],[state]],Table1[[#This Row],[Goal Range]])</f>
        <v>successful4999</v>
      </c>
    </row>
    <row r="3534" spans="1:22" ht="57.6">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1">
        <f t="shared" si="334"/>
        <v>41884.599849537037</v>
      </c>
      <c r="T3534" s="11">
        <f t="shared" si="335"/>
        <v>41900.165972222225</v>
      </c>
      <c r="U35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34" t="str">
        <f>_xlfn.CONCAT(Table1[[#This Row],[state]],Table1[[#This Row],[Goal Range]])</f>
        <v>successful1000</v>
      </c>
    </row>
    <row r="3535" spans="1:22" ht="57.6">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1">
        <f t="shared" si="334"/>
        <v>42289.761192129634</v>
      </c>
      <c r="T3535" s="11">
        <f t="shared" si="335"/>
        <v>42319.802858796291</v>
      </c>
      <c r="U35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35" t="str">
        <f>_xlfn.CONCAT(Table1[[#This Row],[state]],Table1[[#This Row],[Goal Range]])</f>
        <v>successful1000</v>
      </c>
    </row>
    <row r="3536" spans="1:22" ht="4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1">
        <f t="shared" si="334"/>
        <v>42243.6252662037</v>
      </c>
      <c r="T3536" s="11">
        <f t="shared" si="335"/>
        <v>42278.6252662037</v>
      </c>
      <c r="U35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536" t="str">
        <f>_xlfn.CONCAT(Table1[[#This Row],[state]],Table1[[#This Row],[Goal Range]])</f>
        <v>successful9999</v>
      </c>
    </row>
    <row r="3537" spans="1:22" ht="43.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1">
        <f t="shared" si="334"/>
        <v>42248.640162037031</v>
      </c>
      <c r="T3537" s="11">
        <f t="shared" si="335"/>
        <v>42279.75</v>
      </c>
      <c r="U35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37" t="str">
        <f>_xlfn.CONCAT(Table1[[#This Row],[state]],Table1[[#This Row],[Goal Range]])</f>
        <v>successful4999</v>
      </c>
    </row>
    <row r="3538" spans="1:22" ht="43.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1">
        <f t="shared" si="334"/>
        <v>42328.727141203708</v>
      </c>
      <c r="T3538" s="11">
        <f t="shared" si="335"/>
        <v>42358.499305555553</v>
      </c>
      <c r="U35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38" t="str">
        <f>_xlfn.CONCAT(Table1[[#This Row],[state]],Table1[[#This Row],[Goal Range]])</f>
        <v>successful1000</v>
      </c>
    </row>
    <row r="3539" spans="1:22" ht="43.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1">
        <f t="shared" si="334"/>
        <v>41923.354351851849</v>
      </c>
      <c r="T3539" s="11">
        <f t="shared" si="335"/>
        <v>41960.332638888889</v>
      </c>
      <c r="U35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39" t="str">
        <f>_xlfn.CONCAT(Table1[[#This Row],[state]],Table1[[#This Row],[Goal Range]])</f>
        <v>successful1000</v>
      </c>
    </row>
    <row r="3540" spans="1:22" ht="43.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1">
        <f t="shared" si="334"/>
        <v>42571.420601851853</v>
      </c>
      <c r="T3540" s="11">
        <f t="shared" si="335"/>
        <v>42599.420601851853</v>
      </c>
      <c r="U35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40" t="str">
        <f>_xlfn.CONCAT(Table1[[#This Row],[state]],Table1[[#This Row],[Goal Range]])</f>
        <v>successful4999</v>
      </c>
    </row>
    <row r="3541" spans="1:22" ht="43.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1">
        <f t="shared" si="334"/>
        <v>42600.756041666667</v>
      </c>
      <c r="T3541" s="11">
        <f t="shared" si="335"/>
        <v>42621.756041666667</v>
      </c>
      <c r="U35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41" t="str">
        <f>_xlfn.CONCAT(Table1[[#This Row],[state]],Table1[[#This Row],[Goal Range]])</f>
        <v>successful1000</v>
      </c>
    </row>
    <row r="3542" spans="1:22" ht="57.6">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1">
        <f t="shared" si="334"/>
        <v>42517.003368055557</v>
      </c>
      <c r="T3542" s="11">
        <f t="shared" si="335"/>
        <v>42547.003368055557</v>
      </c>
      <c r="U35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42" t="str">
        <f>_xlfn.CONCAT(Table1[[#This Row],[state]],Table1[[#This Row],[Goal Range]])</f>
        <v>successful1000</v>
      </c>
    </row>
    <row r="3543" spans="1:22" ht="43.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1">
        <f t="shared" si="334"/>
        <v>42222.730034722219</v>
      </c>
      <c r="T3543" s="11">
        <f t="shared" si="335"/>
        <v>42247.730034722219</v>
      </c>
      <c r="U35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43" t="str">
        <f>_xlfn.CONCAT(Table1[[#This Row],[state]],Table1[[#This Row],[Goal Range]])</f>
        <v>successful4999</v>
      </c>
    </row>
    <row r="3544" spans="1:22" ht="43.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1">
        <f t="shared" si="334"/>
        <v>41829.599791666667</v>
      </c>
      <c r="T3544" s="11">
        <f t="shared" si="335"/>
        <v>41889.599791666667</v>
      </c>
      <c r="U35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544" t="str">
        <f>_xlfn.CONCAT(Table1[[#This Row],[state]],Table1[[#This Row],[Goal Range]])</f>
        <v>successful9999</v>
      </c>
    </row>
    <row r="3545" spans="1:22" ht="43.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1">
        <f t="shared" si="334"/>
        <v>42150.755312499998</v>
      </c>
      <c r="T3545" s="11">
        <f t="shared" si="335"/>
        <v>42180.755312499998</v>
      </c>
      <c r="U35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45" t="str">
        <f>_xlfn.CONCAT(Table1[[#This Row],[state]],Table1[[#This Row],[Goal Range]])</f>
        <v>successful4999</v>
      </c>
    </row>
    <row r="3546" spans="1:22" ht="28.8">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1">
        <f t="shared" si="334"/>
        <v>42040.831678240742</v>
      </c>
      <c r="T3546" s="11">
        <f t="shared" si="335"/>
        <v>42070.831678240742</v>
      </c>
      <c r="U35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46" t="str">
        <f>_xlfn.CONCAT(Table1[[#This Row],[state]],Table1[[#This Row],[Goal Range]])</f>
        <v>successful4999</v>
      </c>
    </row>
    <row r="3547" spans="1:22" ht="43.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1">
        <f t="shared" si="334"/>
        <v>42075.807395833333</v>
      </c>
      <c r="T3547" s="11">
        <f t="shared" si="335"/>
        <v>42105.807395833333</v>
      </c>
      <c r="U35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47" t="str">
        <f>_xlfn.CONCAT(Table1[[#This Row],[state]],Table1[[#This Row],[Goal Range]])</f>
        <v>successful1000</v>
      </c>
    </row>
    <row r="3548" spans="1:22" ht="43.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1">
        <f t="shared" si="334"/>
        <v>42073.660694444443</v>
      </c>
      <c r="T3548" s="11">
        <f t="shared" si="335"/>
        <v>42095.165972222225</v>
      </c>
      <c r="U35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48" t="str">
        <f>_xlfn.CONCAT(Table1[[#This Row],[state]],Table1[[#This Row],[Goal Range]])</f>
        <v>successful4999</v>
      </c>
    </row>
    <row r="3549" spans="1:22" ht="43.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1">
        <f t="shared" si="334"/>
        <v>42480.078715277778</v>
      </c>
      <c r="T3549" s="11">
        <f t="shared" si="335"/>
        <v>42504.165972222225</v>
      </c>
      <c r="U35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39999</v>
      </c>
      <c r="V3549" t="str">
        <f>_xlfn.CONCAT(Table1[[#This Row],[state]],Table1[[#This Row],[Goal Range]])</f>
        <v>successful39999</v>
      </c>
    </row>
    <row r="3550" spans="1:22" ht="43.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1">
        <f t="shared" si="334"/>
        <v>42411.942291666666</v>
      </c>
      <c r="T3550" s="11">
        <f t="shared" si="335"/>
        <v>42434.041666666672</v>
      </c>
      <c r="U35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50" t="str">
        <f>_xlfn.CONCAT(Table1[[#This Row],[state]],Table1[[#This Row],[Goal Range]])</f>
        <v>successful4999</v>
      </c>
    </row>
    <row r="3551" spans="1:22" ht="43.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1">
        <f t="shared" si="334"/>
        <v>42223.394363425927</v>
      </c>
      <c r="T3551" s="11">
        <f t="shared" si="335"/>
        <v>42251.394363425927</v>
      </c>
      <c r="U35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51" t="str">
        <f>_xlfn.CONCAT(Table1[[#This Row],[state]],Table1[[#This Row],[Goal Range]])</f>
        <v>successful4999</v>
      </c>
    </row>
    <row r="3552" spans="1:22" ht="43.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1">
        <f t="shared" si="334"/>
        <v>42462.893495370372</v>
      </c>
      <c r="T3552" s="11">
        <f t="shared" si="335"/>
        <v>42492.893495370372</v>
      </c>
      <c r="U35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52" t="str">
        <f>_xlfn.CONCAT(Table1[[#This Row],[state]],Table1[[#This Row],[Goal Range]])</f>
        <v>successful4999</v>
      </c>
    </row>
    <row r="3553" spans="1:22" ht="43.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1">
        <f t="shared" si="334"/>
        <v>41753.515856481477</v>
      </c>
      <c r="T3553" s="11">
        <f t="shared" si="335"/>
        <v>41781.921527777777</v>
      </c>
      <c r="U35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53" t="str">
        <f>_xlfn.CONCAT(Table1[[#This Row],[state]],Table1[[#This Row],[Goal Range]])</f>
        <v>successful4999</v>
      </c>
    </row>
    <row r="3554" spans="1:22" ht="43.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1">
        <f t="shared" si="334"/>
        <v>41788.587083333332</v>
      </c>
      <c r="T3554" s="11">
        <f t="shared" si="335"/>
        <v>41818.587083333332</v>
      </c>
      <c r="U35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54" t="str">
        <f>_xlfn.CONCAT(Table1[[#This Row],[state]],Table1[[#This Row],[Goal Range]])</f>
        <v>successful1000</v>
      </c>
    </row>
    <row r="3555" spans="1:22" ht="43.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1">
        <f t="shared" si="334"/>
        <v>42196.028703703705</v>
      </c>
      <c r="T3555" s="11">
        <f t="shared" si="335"/>
        <v>42228</v>
      </c>
      <c r="U35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555" t="str">
        <f>_xlfn.CONCAT(Table1[[#This Row],[state]],Table1[[#This Row],[Goal Range]])</f>
        <v>successful9999</v>
      </c>
    </row>
    <row r="3556" spans="1:22" ht="43.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1">
        <f t="shared" si="334"/>
        <v>42016.050451388888</v>
      </c>
      <c r="T3556" s="11">
        <f t="shared" si="335"/>
        <v>42046.708333333328</v>
      </c>
      <c r="U35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556" t="str">
        <f>_xlfn.CONCAT(Table1[[#This Row],[state]],Table1[[#This Row],[Goal Range]])</f>
        <v>successful9999</v>
      </c>
    </row>
    <row r="3557" spans="1:22" ht="43.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1">
        <f t="shared" si="334"/>
        <v>42661.442060185189</v>
      </c>
      <c r="T3557" s="11">
        <f t="shared" si="335"/>
        <v>42691.483726851846</v>
      </c>
      <c r="U35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57" t="str">
        <f>_xlfn.CONCAT(Table1[[#This Row],[state]],Table1[[#This Row],[Goal Range]])</f>
        <v>successful4999</v>
      </c>
    </row>
    <row r="3558" spans="1:22" ht="43.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1">
        <f t="shared" si="334"/>
        <v>41808.649583333332</v>
      </c>
      <c r="T3558" s="11">
        <f t="shared" si="335"/>
        <v>41868.649583333332</v>
      </c>
      <c r="U35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58" t="str">
        <f>_xlfn.CONCAT(Table1[[#This Row],[state]],Table1[[#This Row],[Goal Range]])</f>
        <v>successful4999</v>
      </c>
    </row>
    <row r="3559" spans="1:22" ht="57.6">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1">
        <f t="shared" si="334"/>
        <v>41730.276747685188</v>
      </c>
      <c r="T3559" s="11">
        <f t="shared" si="335"/>
        <v>41764.276747685188</v>
      </c>
      <c r="U35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559" t="str">
        <f>_xlfn.CONCAT(Table1[[#This Row],[state]],Table1[[#This Row],[Goal Range]])</f>
        <v>successful50000</v>
      </c>
    </row>
    <row r="3560" spans="1:22" ht="43.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1">
        <f t="shared" si="334"/>
        <v>42139.816840277781</v>
      </c>
      <c r="T3560" s="11">
        <f t="shared" si="335"/>
        <v>42181.875</v>
      </c>
      <c r="U35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60" t="str">
        <f>_xlfn.CONCAT(Table1[[#This Row],[state]],Table1[[#This Row],[Goal Range]])</f>
        <v>successful1000</v>
      </c>
    </row>
    <row r="3561" spans="1:22" ht="57.6">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1">
        <f t="shared" si="334"/>
        <v>42194.096157407403</v>
      </c>
      <c r="T3561" s="11">
        <f t="shared" si="335"/>
        <v>42216.373611111107</v>
      </c>
      <c r="U35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61" t="str">
        <f>_xlfn.CONCAT(Table1[[#This Row],[state]],Table1[[#This Row],[Goal Range]])</f>
        <v>successful4999</v>
      </c>
    </row>
    <row r="3562" spans="1:22" ht="43.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1">
        <f t="shared" si="334"/>
        <v>42115.889652777783</v>
      </c>
      <c r="T3562" s="11">
        <f t="shared" si="335"/>
        <v>42151.114583333328</v>
      </c>
      <c r="U35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62" t="str">
        <f>_xlfn.CONCAT(Table1[[#This Row],[state]],Table1[[#This Row],[Goal Range]])</f>
        <v>successful4999</v>
      </c>
    </row>
    <row r="3563" spans="1:22" ht="115.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1">
        <f t="shared" si="334"/>
        <v>42203.680300925931</v>
      </c>
      <c r="T3563" s="11">
        <f t="shared" si="335"/>
        <v>42221.774999999994</v>
      </c>
      <c r="U35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63" t="str">
        <f>_xlfn.CONCAT(Table1[[#This Row],[state]],Table1[[#This Row],[Goal Range]])</f>
        <v>successful4999</v>
      </c>
    </row>
    <row r="3564" spans="1:22" ht="43.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1">
        <f t="shared" si="334"/>
        <v>42433.761886574073</v>
      </c>
      <c r="T3564" s="11">
        <f t="shared" si="335"/>
        <v>42442.916666666672</v>
      </c>
      <c r="U35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64" t="str">
        <f>_xlfn.CONCAT(Table1[[#This Row],[state]],Table1[[#This Row],[Goal Range]])</f>
        <v>successful1000</v>
      </c>
    </row>
    <row r="3565" spans="1:22" ht="43.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1">
        <f t="shared" si="334"/>
        <v>42555.671944444446</v>
      </c>
      <c r="T3565" s="11">
        <f t="shared" si="335"/>
        <v>42583.791666666672</v>
      </c>
      <c r="U35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65" t="str">
        <f>_xlfn.CONCAT(Table1[[#This Row],[state]],Table1[[#This Row],[Goal Range]])</f>
        <v>successful1000</v>
      </c>
    </row>
    <row r="3566" spans="1:22" ht="28.8">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1">
        <f t="shared" si="334"/>
        <v>42236.623252314821</v>
      </c>
      <c r="T3566" s="11">
        <f t="shared" si="335"/>
        <v>42282.666666666672</v>
      </c>
      <c r="U35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66" t="str">
        <f>_xlfn.CONCAT(Table1[[#This Row],[state]],Table1[[#This Row],[Goal Range]])</f>
        <v>successful4999</v>
      </c>
    </row>
    <row r="3567" spans="1:22" ht="43.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1">
        <f t="shared" si="334"/>
        <v>41974.743148148147</v>
      </c>
      <c r="T3567" s="11">
        <f t="shared" si="335"/>
        <v>42004.743148148147</v>
      </c>
      <c r="U35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67" t="str">
        <f>_xlfn.CONCAT(Table1[[#This Row],[state]],Table1[[#This Row],[Goal Range]])</f>
        <v>successful1000</v>
      </c>
    </row>
    <row r="3568" spans="1:22" ht="43.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1">
        <f t="shared" si="334"/>
        <v>41997.507905092592</v>
      </c>
      <c r="T3568" s="11">
        <f t="shared" si="335"/>
        <v>42027.507905092592</v>
      </c>
      <c r="U35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68" t="str">
        <f>_xlfn.CONCAT(Table1[[#This Row],[state]],Table1[[#This Row],[Goal Range]])</f>
        <v>successful4999</v>
      </c>
    </row>
    <row r="3569" spans="1:22" ht="43.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1">
        <f t="shared" si="334"/>
        <v>42135.810694444444</v>
      </c>
      <c r="T3569" s="11">
        <f t="shared" si="335"/>
        <v>42165.810694444444</v>
      </c>
      <c r="U35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69" t="str">
        <f>_xlfn.CONCAT(Table1[[#This Row],[state]],Table1[[#This Row],[Goal Range]])</f>
        <v>successful4999</v>
      </c>
    </row>
    <row r="3570" spans="1:22" ht="43.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1">
        <f t="shared" si="334"/>
        <v>41869.740671296298</v>
      </c>
      <c r="T3570" s="11">
        <f t="shared" si="335"/>
        <v>41899.740671296298</v>
      </c>
      <c r="U35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70" t="str">
        <f>_xlfn.CONCAT(Table1[[#This Row],[state]],Table1[[#This Row],[Goal Range]])</f>
        <v>successful4999</v>
      </c>
    </row>
    <row r="3571" spans="1:22" ht="43.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1">
        <f t="shared" si="334"/>
        <v>41982.688611111109</v>
      </c>
      <c r="T3571" s="11">
        <f t="shared" si="335"/>
        <v>42012.688611111109</v>
      </c>
      <c r="U35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571" t="str">
        <f>_xlfn.CONCAT(Table1[[#This Row],[state]],Table1[[#This Row],[Goal Range]])</f>
        <v>successful9999</v>
      </c>
    </row>
    <row r="3572" spans="1:22" ht="43.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1">
        <f t="shared" si="334"/>
        <v>41976.331979166673</v>
      </c>
      <c r="T3572" s="11">
        <f t="shared" si="335"/>
        <v>42004.291666666672</v>
      </c>
      <c r="U35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72" t="str">
        <f>_xlfn.CONCAT(Table1[[#This Row],[state]],Table1[[#This Row],[Goal Range]])</f>
        <v>successful4999</v>
      </c>
    </row>
    <row r="3573" spans="1:22" ht="43.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1">
        <f t="shared" si="334"/>
        <v>41912.858946759261</v>
      </c>
      <c r="T3573" s="11">
        <f t="shared" si="335"/>
        <v>41942.858946759261</v>
      </c>
      <c r="U35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73" t="str">
        <f>_xlfn.CONCAT(Table1[[#This Row],[state]],Table1[[#This Row],[Goal Range]])</f>
        <v>successful4999</v>
      </c>
    </row>
    <row r="3574" spans="1:22" ht="28.8">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1">
        <f t="shared" si="334"/>
        <v>42146.570393518516</v>
      </c>
      <c r="T3574" s="11">
        <f t="shared" si="335"/>
        <v>42176.570393518516</v>
      </c>
      <c r="U35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74" t="str">
        <f>_xlfn.CONCAT(Table1[[#This Row],[state]],Table1[[#This Row],[Goal Range]])</f>
        <v>successful1000</v>
      </c>
    </row>
    <row r="3575" spans="1:22" ht="4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1">
        <f t="shared" si="334"/>
        <v>41921.375532407408</v>
      </c>
      <c r="T3575" s="11">
        <f t="shared" si="335"/>
        <v>41951.417199074072</v>
      </c>
      <c r="U35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75" t="str">
        <f>_xlfn.CONCAT(Table1[[#This Row],[state]],Table1[[#This Row],[Goal Range]])</f>
        <v>successful4999</v>
      </c>
    </row>
    <row r="3576" spans="1:22" ht="43.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1">
        <f t="shared" si="334"/>
        <v>41926.942685185182</v>
      </c>
      <c r="T3576" s="11">
        <f t="shared" si="335"/>
        <v>41956.984351851846</v>
      </c>
      <c r="U35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576" t="str">
        <f>_xlfn.CONCAT(Table1[[#This Row],[state]],Table1[[#This Row],[Goal Range]])</f>
        <v>successful9999</v>
      </c>
    </row>
    <row r="3577" spans="1:22" ht="43.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1">
        <f t="shared" si="334"/>
        <v>42561.783877314811</v>
      </c>
      <c r="T3577" s="11">
        <f t="shared" si="335"/>
        <v>42593.165972222225</v>
      </c>
      <c r="U35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577" t="str">
        <f>_xlfn.CONCAT(Table1[[#This Row],[state]],Table1[[#This Row],[Goal Range]])</f>
        <v>successful14999</v>
      </c>
    </row>
    <row r="3578" spans="1:22" ht="43.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1">
        <f t="shared" si="334"/>
        <v>42649.54923611111</v>
      </c>
      <c r="T3578" s="11">
        <f t="shared" si="335"/>
        <v>42709.590902777782</v>
      </c>
      <c r="U35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78" t="str">
        <f>_xlfn.CONCAT(Table1[[#This Row],[state]],Table1[[#This Row],[Goal Range]])</f>
        <v>successful1000</v>
      </c>
    </row>
    <row r="3579" spans="1:22" ht="43.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1">
        <f t="shared" si="334"/>
        <v>42093.786840277782</v>
      </c>
      <c r="T3579" s="11">
        <f t="shared" si="335"/>
        <v>42120.26944444445</v>
      </c>
      <c r="U35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79" t="str">
        <f>_xlfn.CONCAT(Table1[[#This Row],[state]],Table1[[#This Row],[Goal Range]])</f>
        <v>successful1000</v>
      </c>
    </row>
    <row r="3580" spans="1:22" ht="43.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1">
        <f t="shared" si="334"/>
        <v>42460.733530092592</v>
      </c>
      <c r="T3580" s="11">
        <f t="shared" si="335"/>
        <v>42490.733530092592</v>
      </c>
      <c r="U35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80" t="str">
        <f>_xlfn.CONCAT(Table1[[#This Row],[state]],Table1[[#This Row],[Goal Range]])</f>
        <v>successful4999</v>
      </c>
    </row>
    <row r="3581" spans="1:22" ht="43.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1">
        <f t="shared" si="334"/>
        <v>42430.762222222227</v>
      </c>
      <c r="T3581" s="11">
        <f t="shared" si="335"/>
        <v>42460.720555555556</v>
      </c>
      <c r="U35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81" t="str">
        <f>_xlfn.CONCAT(Table1[[#This Row],[state]],Table1[[#This Row],[Goal Range]])</f>
        <v>successful1000</v>
      </c>
    </row>
    <row r="3582" spans="1:22" ht="43.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1">
        <f t="shared" si="334"/>
        <v>42026.176180555558</v>
      </c>
      <c r="T3582" s="11">
        <f t="shared" si="335"/>
        <v>42064.207638888889</v>
      </c>
      <c r="U35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82" t="str">
        <f>_xlfn.CONCAT(Table1[[#This Row],[state]],Table1[[#This Row],[Goal Range]])</f>
        <v>successful1000</v>
      </c>
    </row>
    <row r="3583" spans="1:22" ht="43.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1">
        <f t="shared" si="334"/>
        <v>41836.471180555556</v>
      </c>
      <c r="T3583" s="11">
        <f t="shared" si="335"/>
        <v>41850.471180555556</v>
      </c>
      <c r="U35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83" t="str">
        <f>_xlfn.CONCAT(Table1[[#This Row],[state]],Table1[[#This Row],[Goal Range]])</f>
        <v>successful4999</v>
      </c>
    </row>
    <row r="3584" spans="1:22" ht="43.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1">
        <f t="shared" si="334"/>
        <v>42451.095856481479</v>
      </c>
      <c r="T3584" s="11">
        <f t="shared" si="335"/>
        <v>42465.095856481479</v>
      </c>
      <c r="U35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84" t="str">
        <f>_xlfn.CONCAT(Table1[[#This Row],[state]],Table1[[#This Row],[Goal Range]])</f>
        <v>successful4999</v>
      </c>
    </row>
    <row r="3585" spans="1:22" ht="43.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1">
        <f t="shared" si="334"/>
        <v>42418.425983796296</v>
      </c>
      <c r="T3585" s="11">
        <f t="shared" si="335"/>
        <v>42478.384317129632</v>
      </c>
      <c r="U35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85" t="str">
        <f>_xlfn.CONCAT(Table1[[#This Row],[state]],Table1[[#This Row],[Goal Range]])</f>
        <v>successful4999</v>
      </c>
    </row>
    <row r="3586" spans="1:22" ht="86.4">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336">E3586/D3586</f>
        <v>1.155</v>
      </c>
      <c r="P3586" s="6">
        <f t="shared" si="331"/>
        <v>30.9375</v>
      </c>
      <c r="Q3586" t="str">
        <f t="shared" si="332"/>
        <v>theater</v>
      </c>
      <c r="R3586" t="str">
        <f t="shared" si="333"/>
        <v>plays</v>
      </c>
      <c r="S3586" s="11">
        <f t="shared" si="334"/>
        <v>42168.316481481481</v>
      </c>
      <c r="T3586" s="11">
        <f t="shared" si="335"/>
        <v>42198.316481481481</v>
      </c>
      <c r="U35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86" t="str">
        <f>_xlfn.CONCAT(Table1[[#This Row],[state]],Table1[[#This Row],[Goal Range]])</f>
        <v>successful4999</v>
      </c>
    </row>
    <row r="3587" spans="1:22" ht="43.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336"/>
        <v>1.1911764705882353</v>
      </c>
      <c r="P3587" s="6">
        <f t="shared" ref="P3587:P3650" si="337">E3587/L3587</f>
        <v>176.08695652173913</v>
      </c>
      <c r="Q3587" t="str">
        <f t="shared" ref="Q3587:Q3650" si="338">LEFT(N3587,FIND("/",N3587)-1)</f>
        <v>theater</v>
      </c>
      <c r="R3587" t="str">
        <f t="shared" ref="R3587:R3650" si="339">RIGHT(N3587,LEN(N3587)-FIND("/",N3587))</f>
        <v>plays</v>
      </c>
      <c r="S3587" s="11">
        <f t="shared" ref="S3587:S3650" si="340">(((J3587/60)/60)/24)+DATE(1970,1,1)</f>
        <v>41964.716319444444</v>
      </c>
      <c r="T3587" s="11">
        <f t="shared" ref="T3587:T3650" si="341">(((I3587/60)/60)/24)+DATE(1970,1,1)</f>
        <v>41994.716319444444</v>
      </c>
      <c r="U35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87" t="str">
        <f>_xlfn.CONCAT(Table1[[#This Row],[state]],Table1[[#This Row],[Goal Range]])</f>
        <v>successful4999</v>
      </c>
    </row>
    <row r="3588" spans="1:2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1">
        <f t="shared" si="340"/>
        <v>42576.697569444441</v>
      </c>
      <c r="T3588" s="11">
        <f t="shared" si="341"/>
        <v>42636.697569444441</v>
      </c>
      <c r="U35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588" t="str">
        <f>_xlfn.CONCAT(Table1[[#This Row],[state]],Table1[[#This Row],[Goal Range]])</f>
        <v>successful9999</v>
      </c>
    </row>
    <row r="3589" spans="1:22" ht="43.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1">
        <f t="shared" si="340"/>
        <v>42503.539976851855</v>
      </c>
      <c r="T3589" s="11">
        <f t="shared" si="341"/>
        <v>42548.791666666672</v>
      </c>
      <c r="U35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89" t="str">
        <f>_xlfn.CONCAT(Table1[[#This Row],[state]],Table1[[#This Row],[Goal Range]])</f>
        <v>successful1000</v>
      </c>
    </row>
    <row r="3590" spans="1:22" ht="43.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1">
        <f t="shared" si="340"/>
        <v>42101.828819444447</v>
      </c>
      <c r="T3590" s="11">
        <f t="shared" si="341"/>
        <v>42123.958333333328</v>
      </c>
      <c r="U35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90" t="str">
        <f>_xlfn.CONCAT(Table1[[#This Row],[state]],Table1[[#This Row],[Goal Range]])</f>
        <v>successful1000</v>
      </c>
    </row>
    <row r="3591" spans="1:22" ht="43.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1">
        <f t="shared" si="340"/>
        <v>42125.647534722222</v>
      </c>
      <c r="T3591" s="11">
        <f t="shared" si="341"/>
        <v>42150.647534722222</v>
      </c>
      <c r="U35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91" t="str">
        <f>_xlfn.CONCAT(Table1[[#This Row],[state]],Table1[[#This Row],[Goal Range]])</f>
        <v>successful4999</v>
      </c>
    </row>
    <row r="3592" spans="1:22" ht="43.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1">
        <f t="shared" si="340"/>
        <v>41902.333726851852</v>
      </c>
      <c r="T3592" s="11">
        <f t="shared" si="341"/>
        <v>41932.333726851852</v>
      </c>
      <c r="U35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592" t="str">
        <f>_xlfn.CONCAT(Table1[[#This Row],[state]],Table1[[#This Row],[Goal Range]])</f>
        <v>successful9999</v>
      </c>
    </row>
    <row r="3593" spans="1:22" ht="43.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1">
        <f t="shared" si="340"/>
        <v>42003.948425925926</v>
      </c>
      <c r="T3593" s="11">
        <f t="shared" si="341"/>
        <v>42028.207638888889</v>
      </c>
      <c r="U35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593" t="str">
        <f>_xlfn.CONCAT(Table1[[#This Row],[state]],Table1[[#This Row],[Goal Range]])</f>
        <v>successful1000</v>
      </c>
    </row>
    <row r="3594" spans="1:22" ht="43.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1">
        <f t="shared" si="340"/>
        <v>41988.829942129625</v>
      </c>
      <c r="T3594" s="11">
        <f t="shared" si="341"/>
        <v>42046.207638888889</v>
      </c>
      <c r="U35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94" t="str">
        <f>_xlfn.CONCAT(Table1[[#This Row],[state]],Table1[[#This Row],[Goal Range]])</f>
        <v>successful4999</v>
      </c>
    </row>
    <row r="3595" spans="1:22" ht="43.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1">
        <f t="shared" si="340"/>
        <v>41974.898599537039</v>
      </c>
      <c r="T3595" s="11">
        <f t="shared" si="341"/>
        <v>42009.851388888885</v>
      </c>
      <c r="U35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95" t="str">
        <f>_xlfn.CONCAT(Table1[[#This Row],[state]],Table1[[#This Row],[Goal Range]])</f>
        <v>successful4999</v>
      </c>
    </row>
    <row r="3596" spans="1:22" ht="43.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1">
        <f t="shared" si="340"/>
        <v>42592.066921296297</v>
      </c>
      <c r="T3596" s="11">
        <f t="shared" si="341"/>
        <v>42617.066921296297</v>
      </c>
      <c r="U35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96" t="str">
        <f>_xlfn.CONCAT(Table1[[#This Row],[state]],Table1[[#This Row],[Goal Range]])</f>
        <v>successful4999</v>
      </c>
    </row>
    <row r="3597" spans="1:22" ht="28.8">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1">
        <f t="shared" si="340"/>
        <v>42050.008368055554</v>
      </c>
      <c r="T3597" s="11">
        <f t="shared" si="341"/>
        <v>42076.290972222225</v>
      </c>
      <c r="U35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97" t="str">
        <f>_xlfn.CONCAT(Table1[[#This Row],[state]],Table1[[#This Row],[Goal Range]])</f>
        <v>successful4999</v>
      </c>
    </row>
    <row r="3598" spans="1:22" ht="43.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1">
        <f t="shared" si="340"/>
        <v>41856.715069444443</v>
      </c>
      <c r="T3598" s="11">
        <f t="shared" si="341"/>
        <v>41877.715069444443</v>
      </c>
      <c r="U35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98" t="str">
        <f>_xlfn.CONCAT(Table1[[#This Row],[state]],Table1[[#This Row],[Goal Range]])</f>
        <v>successful4999</v>
      </c>
    </row>
    <row r="3599" spans="1:22" ht="28.8">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1">
        <f t="shared" si="340"/>
        <v>42417.585532407407</v>
      </c>
      <c r="T3599" s="11">
        <f t="shared" si="341"/>
        <v>42432.249305555553</v>
      </c>
      <c r="U35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599" t="str">
        <f>_xlfn.CONCAT(Table1[[#This Row],[state]],Table1[[#This Row],[Goal Range]])</f>
        <v>successful4999</v>
      </c>
    </row>
    <row r="3600" spans="1:22" ht="43.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1">
        <f t="shared" si="340"/>
        <v>41866.79886574074</v>
      </c>
      <c r="T3600" s="11">
        <f t="shared" si="341"/>
        <v>41885.207638888889</v>
      </c>
      <c r="U36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00" t="str">
        <f>_xlfn.CONCAT(Table1[[#This Row],[state]],Table1[[#This Row],[Goal Range]])</f>
        <v>successful4999</v>
      </c>
    </row>
    <row r="3601" spans="1:22" ht="43.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1">
        <f t="shared" si="340"/>
        <v>42220.79487268519</v>
      </c>
      <c r="T3601" s="11">
        <f t="shared" si="341"/>
        <v>42246</v>
      </c>
      <c r="U36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01" t="str">
        <f>_xlfn.CONCAT(Table1[[#This Row],[state]],Table1[[#This Row],[Goal Range]])</f>
        <v>successful1000</v>
      </c>
    </row>
    <row r="3602" spans="1:22" ht="28.8">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1">
        <f t="shared" si="340"/>
        <v>42628.849120370374</v>
      </c>
      <c r="T3602" s="11">
        <f t="shared" si="341"/>
        <v>42656.849120370374</v>
      </c>
      <c r="U36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02" t="str">
        <f>_xlfn.CONCAT(Table1[[#This Row],[state]],Table1[[#This Row],[Goal Range]])</f>
        <v>successful1000</v>
      </c>
    </row>
    <row r="3603" spans="1:22" ht="43.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1">
        <f t="shared" si="340"/>
        <v>41990.99863425926</v>
      </c>
      <c r="T3603" s="11">
        <f t="shared" si="341"/>
        <v>42020.99863425926</v>
      </c>
      <c r="U36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03" t="str">
        <f>_xlfn.CONCAT(Table1[[#This Row],[state]],Table1[[#This Row],[Goal Range]])</f>
        <v>successful4999</v>
      </c>
    </row>
    <row r="3604" spans="1:22" ht="57.6">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1">
        <f t="shared" si="340"/>
        <v>42447.894432870366</v>
      </c>
      <c r="T3604" s="11">
        <f t="shared" si="341"/>
        <v>42507.894432870366</v>
      </c>
      <c r="U36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04" t="str">
        <f>_xlfn.CONCAT(Table1[[#This Row],[state]],Table1[[#This Row],[Goal Range]])</f>
        <v>successful4999</v>
      </c>
    </row>
    <row r="3605" spans="1:22" ht="43.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1">
        <f t="shared" si="340"/>
        <v>42283.864351851851</v>
      </c>
      <c r="T3605" s="11">
        <f t="shared" si="341"/>
        <v>42313.906018518523</v>
      </c>
      <c r="U36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05" t="str">
        <f>_xlfn.CONCAT(Table1[[#This Row],[state]],Table1[[#This Row],[Goal Range]])</f>
        <v>successful4999</v>
      </c>
    </row>
    <row r="3606" spans="1:22" ht="43.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1">
        <f t="shared" si="340"/>
        <v>42483.015694444446</v>
      </c>
      <c r="T3606" s="11">
        <f t="shared" si="341"/>
        <v>42489.290972222225</v>
      </c>
      <c r="U36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06" t="str">
        <f>_xlfn.CONCAT(Table1[[#This Row],[state]],Table1[[#This Row],[Goal Range]])</f>
        <v>successful4999</v>
      </c>
    </row>
    <row r="3607" spans="1:22" ht="57.6">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1">
        <f t="shared" si="340"/>
        <v>42383.793124999997</v>
      </c>
      <c r="T3607" s="11">
        <f t="shared" si="341"/>
        <v>42413.793124999997</v>
      </c>
      <c r="U36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07" t="str">
        <f>_xlfn.CONCAT(Table1[[#This Row],[state]],Table1[[#This Row],[Goal Range]])</f>
        <v>successful1000</v>
      </c>
    </row>
    <row r="3608" spans="1:22" ht="43.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1">
        <f t="shared" si="340"/>
        <v>42566.604826388888</v>
      </c>
      <c r="T3608" s="11">
        <f t="shared" si="341"/>
        <v>42596.604826388888</v>
      </c>
      <c r="U36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08" t="str">
        <f>_xlfn.CONCAT(Table1[[#This Row],[state]],Table1[[#This Row],[Goal Range]])</f>
        <v>successful4999</v>
      </c>
    </row>
    <row r="3609" spans="1:22" ht="28.8">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1">
        <f t="shared" si="340"/>
        <v>42338.963912037041</v>
      </c>
      <c r="T3609" s="11">
        <f t="shared" si="341"/>
        <v>42353</v>
      </c>
      <c r="U36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09" t="str">
        <f>_xlfn.CONCAT(Table1[[#This Row],[state]],Table1[[#This Row],[Goal Range]])</f>
        <v>successful1000</v>
      </c>
    </row>
    <row r="3610" spans="1:22" ht="43.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1">
        <f t="shared" si="340"/>
        <v>42506.709375000006</v>
      </c>
      <c r="T3610" s="11">
        <f t="shared" si="341"/>
        <v>42538.583333333328</v>
      </c>
      <c r="U36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10" t="str">
        <f>_xlfn.CONCAT(Table1[[#This Row],[state]],Table1[[#This Row],[Goal Range]])</f>
        <v>successful1000</v>
      </c>
    </row>
    <row r="3611" spans="1:22" ht="43.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1">
        <f t="shared" si="340"/>
        <v>42429.991724537031</v>
      </c>
      <c r="T3611" s="11">
        <f t="shared" si="341"/>
        <v>42459.950057870374</v>
      </c>
      <c r="U36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11" t="str">
        <f>_xlfn.CONCAT(Table1[[#This Row],[state]],Table1[[#This Row],[Goal Range]])</f>
        <v>successful4999</v>
      </c>
    </row>
    <row r="3612" spans="1:22" ht="43.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1">
        <f t="shared" si="340"/>
        <v>42203.432129629626</v>
      </c>
      <c r="T3612" s="11">
        <f t="shared" si="341"/>
        <v>42233.432129629626</v>
      </c>
      <c r="U36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12" t="str">
        <f>_xlfn.CONCAT(Table1[[#This Row],[state]],Table1[[#This Row],[Goal Range]])</f>
        <v>successful4999</v>
      </c>
    </row>
    <row r="3613" spans="1:22" ht="43.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1">
        <f t="shared" si="340"/>
        <v>42072.370381944449</v>
      </c>
      <c r="T3613" s="11">
        <f t="shared" si="341"/>
        <v>42102.370381944449</v>
      </c>
      <c r="U36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13" t="str">
        <f>_xlfn.CONCAT(Table1[[#This Row],[state]],Table1[[#This Row],[Goal Range]])</f>
        <v>successful4999</v>
      </c>
    </row>
    <row r="3614" spans="1:22" ht="43.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1">
        <f t="shared" si="340"/>
        <v>41789.726979166669</v>
      </c>
      <c r="T3614" s="11">
        <f t="shared" si="341"/>
        <v>41799.726979166669</v>
      </c>
      <c r="U36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614" t="str">
        <f>_xlfn.CONCAT(Table1[[#This Row],[state]],Table1[[#This Row],[Goal Range]])</f>
        <v>successful9999</v>
      </c>
    </row>
    <row r="3615" spans="1:22" ht="4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1">
        <f t="shared" si="340"/>
        <v>41788.58997685185</v>
      </c>
      <c r="T3615" s="11">
        <f t="shared" si="341"/>
        <v>41818.58997685185</v>
      </c>
      <c r="U36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15" t="str">
        <f>_xlfn.CONCAT(Table1[[#This Row],[state]],Table1[[#This Row],[Goal Range]])</f>
        <v>successful4999</v>
      </c>
    </row>
    <row r="3616" spans="1:22" ht="43.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1">
        <f t="shared" si="340"/>
        <v>42144.041851851856</v>
      </c>
      <c r="T3616" s="11">
        <f t="shared" si="341"/>
        <v>42174.041851851856</v>
      </c>
      <c r="U36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16" t="str">
        <f>_xlfn.CONCAT(Table1[[#This Row],[state]],Table1[[#This Row],[Goal Range]])</f>
        <v>successful4999</v>
      </c>
    </row>
    <row r="3617" spans="1:22" ht="43.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1">
        <f t="shared" si="340"/>
        <v>42318.593703703707</v>
      </c>
      <c r="T3617" s="11">
        <f t="shared" si="341"/>
        <v>42348.593703703707</v>
      </c>
      <c r="U36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17" t="str">
        <f>_xlfn.CONCAT(Table1[[#This Row],[state]],Table1[[#This Row],[Goal Range]])</f>
        <v>successful4999</v>
      </c>
    </row>
    <row r="3618" spans="1:22" ht="43.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1">
        <f t="shared" si="340"/>
        <v>42052.949814814812</v>
      </c>
      <c r="T3618" s="11">
        <f t="shared" si="341"/>
        <v>42082.908148148148</v>
      </c>
      <c r="U36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18" t="str">
        <f>_xlfn.CONCAT(Table1[[#This Row],[state]],Table1[[#This Row],[Goal Range]])</f>
        <v>successful4999</v>
      </c>
    </row>
    <row r="3619" spans="1:22" ht="43.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1">
        <f t="shared" si="340"/>
        <v>42779.610289351855</v>
      </c>
      <c r="T3619" s="11">
        <f t="shared" si="341"/>
        <v>42794</v>
      </c>
      <c r="U36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19" t="str">
        <f>_xlfn.CONCAT(Table1[[#This Row],[state]],Table1[[#This Row],[Goal Range]])</f>
        <v>successful1000</v>
      </c>
    </row>
    <row r="3620" spans="1:22" ht="43.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1">
        <f t="shared" si="340"/>
        <v>42128.627893518518</v>
      </c>
      <c r="T3620" s="11">
        <f t="shared" si="341"/>
        <v>42158.627893518518</v>
      </c>
      <c r="U36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20" t="str">
        <f>_xlfn.CONCAT(Table1[[#This Row],[state]],Table1[[#This Row],[Goal Range]])</f>
        <v>successful4999</v>
      </c>
    </row>
    <row r="3621" spans="1:22" ht="43.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1">
        <f t="shared" si="340"/>
        <v>42661.132245370376</v>
      </c>
      <c r="T3621" s="11">
        <f t="shared" si="341"/>
        <v>42693.916666666672</v>
      </c>
      <c r="U36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21" t="str">
        <f>_xlfn.CONCAT(Table1[[#This Row],[state]],Table1[[#This Row],[Goal Range]])</f>
        <v>successful4999</v>
      </c>
    </row>
    <row r="3622" spans="1:22" ht="43.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1">
        <f t="shared" si="340"/>
        <v>42037.938206018516</v>
      </c>
      <c r="T3622" s="11">
        <f t="shared" si="341"/>
        <v>42068.166666666672</v>
      </c>
      <c r="U36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622" t="str">
        <f>_xlfn.CONCAT(Table1[[#This Row],[state]],Table1[[#This Row],[Goal Range]])</f>
        <v>successful14999</v>
      </c>
    </row>
    <row r="3623" spans="1:22" ht="43.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1">
        <f t="shared" si="340"/>
        <v>42619.935694444444</v>
      </c>
      <c r="T3623" s="11">
        <f t="shared" si="341"/>
        <v>42643.875</v>
      </c>
      <c r="U36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23" t="str">
        <f>_xlfn.CONCAT(Table1[[#This Row],[state]],Table1[[#This Row],[Goal Range]])</f>
        <v>successful4999</v>
      </c>
    </row>
    <row r="3624" spans="1:22" ht="28.8">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1">
        <f t="shared" si="340"/>
        <v>41877.221886574072</v>
      </c>
      <c r="T3624" s="11">
        <f t="shared" si="341"/>
        <v>41910.140972222223</v>
      </c>
      <c r="U36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24" t="str">
        <f>_xlfn.CONCAT(Table1[[#This Row],[state]],Table1[[#This Row],[Goal Range]])</f>
        <v>successful4999</v>
      </c>
    </row>
    <row r="3625" spans="1:22" ht="28.8">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1">
        <f t="shared" si="340"/>
        <v>41828.736921296295</v>
      </c>
      <c r="T3625" s="11">
        <f t="shared" si="341"/>
        <v>41846.291666666664</v>
      </c>
      <c r="U36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25" t="str">
        <f>_xlfn.CONCAT(Table1[[#This Row],[state]],Table1[[#This Row],[Goal Range]])</f>
        <v>successful4999</v>
      </c>
    </row>
    <row r="3626" spans="1:22" ht="7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1">
        <f t="shared" si="340"/>
        <v>42545.774189814809</v>
      </c>
      <c r="T3626" s="11">
        <f t="shared" si="341"/>
        <v>42605.774189814809</v>
      </c>
      <c r="U36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26" t="str">
        <f>_xlfn.CONCAT(Table1[[#This Row],[state]],Table1[[#This Row],[Goal Range]])</f>
        <v>successful4999</v>
      </c>
    </row>
    <row r="3627" spans="1:22" ht="57.6">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1">
        <f t="shared" si="340"/>
        <v>42157.652511574073</v>
      </c>
      <c r="T3627" s="11">
        <f t="shared" si="341"/>
        <v>42187.652511574073</v>
      </c>
      <c r="U36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27" t="str">
        <f>_xlfn.CONCAT(Table1[[#This Row],[state]],Table1[[#This Row],[Goal Range]])</f>
        <v>successful4999</v>
      </c>
    </row>
    <row r="3628" spans="1:22" ht="43.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1">
        <f t="shared" si="340"/>
        <v>41846.667326388888</v>
      </c>
      <c r="T3628" s="11">
        <f t="shared" si="341"/>
        <v>41867.667326388888</v>
      </c>
      <c r="U36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28" t="str">
        <f>_xlfn.CONCAT(Table1[[#This Row],[state]],Table1[[#This Row],[Goal Range]])</f>
        <v>successful4999</v>
      </c>
    </row>
    <row r="3629" spans="1:22" ht="43.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1">
        <f t="shared" si="340"/>
        <v>42460.741747685184</v>
      </c>
      <c r="T3629" s="11">
        <f t="shared" si="341"/>
        <v>42511.165972222225</v>
      </c>
      <c r="U36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29" t="str">
        <f>_xlfn.CONCAT(Table1[[#This Row],[state]],Table1[[#This Row],[Goal Range]])</f>
        <v>successful4999</v>
      </c>
    </row>
    <row r="3630" spans="1:22" ht="43.2" hidden="1">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e">
        <f t="shared" si="337"/>
        <v>#DIV/0!</v>
      </c>
      <c r="Q3630" t="str">
        <f t="shared" si="338"/>
        <v>theater</v>
      </c>
      <c r="R3630" t="str">
        <f t="shared" si="339"/>
        <v>musical</v>
      </c>
      <c r="S3630" s="11">
        <f t="shared" si="340"/>
        <v>42291.833287037036</v>
      </c>
      <c r="T3630" s="11">
        <f t="shared" si="341"/>
        <v>42351.874953703707</v>
      </c>
      <c r="U36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630" t="str">
        <f>_xlfn.CONCAT(Table1[[#This Row],[state]],Table1[[#This Row],[Goal Range]])</f>
        <v>failed50000</v>
      </c>
    </row>
    <row r="3631" spans="1:22" ht="57.6" hidden="1">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1">
        <f t="shared" si="340"/>
        <v>42437.094490740739</v>
      </c>
      <c r="T3631" s="11">
        <f t="shared" si="341"/>
        <v>42495.708333333328</v>
      </c>
      <c r="U36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631" t="str">
        <f>_xlfn.CONCAT(Table1[[#This Row],[state]],Table1[[#This Row],[Goal Range]])</f>
        <v>failed50000</v>
      </c>
    </row>
    <row r="3632" spans="1:22" ht="43.2" hidden="1">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1">
        <f t="shared" si="340"/>
        <v>41942.84710648148</v>
      </c>
      <c r="T3632" s="11">
        <f t="shared" si="341"/>
        <v>41972.888773148152</v>
      </c>
      <c r="U36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32" t="str">
        <f>_xlfn.CONCAT(Table1[[#This Row],[state]],Table1[[#This Row],[Goal Range]])</f>
        <v>failed4999</v>
      </c>
    </row>
    <row r="3633" spans="1:22" ht="57.6" hidden="1">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1">
        <f t="shared" si="340"/>
        <v>41880.753437499996</v>
      </c>
      <c r="T3633" s="11">
        <f t="shared" si="341"/>
        <v>41905.165972222225</v>
      </c>
      <c r="U36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633" t="str">
        <f>_xlfn.CONCAT(Table1[[#This Row],[state]],Table1[[#This Row],[Goal Range]])</f>
        <v>failed19999</v>
      </c>
    </row>
    <row r="3634" spans="1:22" ht="43.2" hidden="1">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1">
        <f t="shared" si="340"/>
        <v>41946.936909722222</v>
      </c>
      <c r="T3634" s="11">
        <f t="shared" si="341"/>
        <v>41966.936909722222</v>
      </c>
      <c r="U36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34" t="str">
        <f>_xlfn.CONCAT(Table1[[#This Row],[state]],Table1[[#This Row],[Goal Range]])</f>
        <v>failed1000</v>
      </c>
    </row>
    <row r="3635" spans="1:22" ht="43.2" hidden="1">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1">
        <f t="shared" si="340"/>
        <v>42649.623460648145</v>
      </c>
      <c r="T3635" s="11">
        <f t="shared" si="341"/>
        <v>42693.041666666672</v>
      </c>
      <c r="U36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635" t="str">
        <f>_xlfn.CONCAT(Table1[[#This Row],[state]],Table1[[#This Row],[Goal Range]])</f>
        <v>failed9999</v>
      </c>
    </row>
    <row r="3636" spans="1:22" ht="43.2" hidden="1">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1">
        <f t="shared" si="340"/>
        <v>42701.166365740741</v>
      </c>
      <c r="T3636" s="11">
        <f t="shared" si="341"/>
        <v>42749.165972222225</v>
      </c>
      <c r="U36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636" t="str">
        <f>_xlfn.CONCAT(Table1[[#This Row],[state]],Table1[[#This Row],[Goal Range]])</f>
        <v>failed50000</v>
      </c>
    </row>
    <row r="3637" spans="1:22" ht="28.8" hidden="1">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1">
        <f t="shared" si="340"/>
        <v>42450.88282407407</v>
      </c>
      <c r="T3637" s="11">
        <f t="shared" si="341"/>
        <v>42480.88282407407</v>
      </c>
      <c r="U36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37" t="str">
        <f>_xlfn.CONCAT(Table1[[#This Row],[state]],Table1[[#This Row],[Goal Range]])</f>
        <v>failed4999</v>
      </c>
    </row>
    <row r="3638" spans="1:22" ht="43.2" hidden="1">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e">
        <f t="shared" si="337"/>
        <v>#DIV/0!</v>
      </c>
      <c r="Q3638" t="str">
        <f t="shared" si="338"/>
        <v>theater</v>
      </c>
      <c r="R3638" t="str">
        <f t="shared" si="339"/>
        <v>musical</v>
      </c>
      <c r="S3638" s="11">
        <f t="shared" si="340"/>
        <v>42226.694780092599</v>
      </c>
      <c r="T3638" s="11">
        <f t="shared" si="341"/>
        <v>42261.694780092599</v>
      </c>
      <c r="U36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638" t="str">
        <f>_xlfn.CONCAT(Table1[[#This Row],[state]],Table1[[#This Row],[Goal Range]])</f>
        <v>failed50000</v>
      </c>
    </row>
    <row r="3639" spans="1:22" ht="57.6" hidden="1">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1">
        <f t="shared" si="340"/>
        <v>41975.700636574074</v>
      </c>
      <c r="T3639" s="11">
        <f t="shared" si="341"/>
        <v>42005.700636574074</v>
      </c>
      <c r="U36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39" t="str">
        <f>_xlfn.CONCAT(Table1[[#This Row],[state]],Table1[[#This Row],[Goal Range]])</f>
        <v>failed4999</v>
      </c>
    </row>
    <row r="3640" spans="1:22" ht="28.8" hidden="1">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1">
        <f t="shared" si="340"/>
        <v>42053.672824074078</v>
      </c>
      <c r="T3640" s="11">
        <f t="shared" si="341"/>
        <v>42113.631157407406</v>
      </c>
      <c r="U36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40" t="str">
        <f>_xlfn.CONCAT(Table1[[#This Row],[state]],Table1[[#This Row],[Goal Range]])</f>
        <v>failed4999</v>
      </c>
    </row>
    <row r="3641" spans="1:22" ht="43.2" hidden="1">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1">
        <f t="shared" si="340"/>
        <v>42590.677152777775</v>
      </c>
      <c r="T3641" s="11">
        <f t="shared" si="341"/>
        <v>42650.632638888885</v>
      </c>
      <c r="U36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641" t="str">
        <f>_xlfn.CONCAT(Table1[[#This Row],[state]],Table1[[#This Row],[Goal Range]])</f>
        <v>failed29999</v>
      </c>
    </row>
    <row r="3642" spans="1:22" ht="72" hidden="1">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1">
        <f t="shared" si="340"/>
        <v>42104.781597222223</v>
      </c>
      <c r="T3642" s="11">
        <f t="shared" si="341"/>
        <v>42134.781597222223</v>
      </c>
      <c r="U36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42" t="str">
        <f>_xlfn.CONCAT(Table1[[#This Row],[state]],Table1[[#This Row],[Goal Range]])</f>
        <v>failed4999</v>
      </c>
    </row>
    <row r="3643" spans="1:22" ht="43.2" hidden="1">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e">
        <f t="shared" si="337"/>
        <v>#DIV/0!</v>
      </c>
      <c r="Q3643" t="str">
        <f t="shared" si="338"/>
        <v>theater</v>
      </c>
      <c r="R3643" t="str">
        <f t="shared" si="339"/>
        <v>musical</v>
      </c>
      <c r="S3643" s="11">
        <f t="shared" si="340"/>
        <v>41899.627071759263</v>
      </c>
      <c r="T3643" s="11">
        <f t="shared" si="341"/>
        <v>41917.208333333336</v>
      </c>
      <c r="U36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43" t="str">
        <f>_xlfn.CONCAT(Table1[[#This Row],[state]],Table1[[#This Row],[Goal Range]])</f>
        <v>failed4999</v>
      </c>
    </row>
    <row r="3644" spans="1:22" ht="57.6" hidden="1">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1">
        <f t="shared" si="340"/>
        <v>42297.816284722227</v>
      </c>
      <c r="T3644" s="11">
        <f t="shared" si="341"/>
        <v>42338.708333333328</v>
      </c>
      <c r="U36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44" t="str">
        <f>_xlfn.CONCAT(Table1[[#This Row],[state]],Table1[[#This Row],[Goal Range]])</f>
        <v>failed1000</v>
      </c>
    </row>
    <row r="3645" spans="1:22" ht="43.2" hidden="1">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e">
        <f t="shared" si="337"/>
        <v>#DIV/0!</v>
      </c>
      <c r="Q3645" t="str">
        <f t="shared" si="338"/>
        <v>theater</v>
      </c>
      <c r="R3645" t="str">
        <f t="shared" si="339"/>
        <v>musical</v>
      </c>
      <c r="S3645" s="11">
        <f t="shared" si="340"/>
        <v>42285.143969907411</v>
      </c>
      <c r="T3645" s="11">
        <f t="shared" si="341"/>
        <v>42325.185636574075</v>
      </c>
      <c r="U36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645" t="str">
        <f>_xlfn.CONCAT(Table1[[#This Row],[state]],Table1[[#This Row],[Goal Range]])</f>
        <v>failed29999</v>
      </c>
    </row>
    <row r="3646" spans="1:22" ht="43.2" hidden="1">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1">
        <f t="shared" si="340"/>
        <v>42409.241747685184</v>
      </c>
      <c r="T3646" s="11">
        <f t="shared" si="341"/>
        <v>42437.207638888889</v>
      </c>
      <c r="U36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646" t="str">
        <f>_xlfn.CONCAT(Table1[[#This Row],[state]],Table1[[#This Row],[Goal Range]])</f>
        <v>failed9999</v>
      </c>
    </row>
    <row r="3647" spans="1:22" ht="43.2" hidden="1">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1">
        <f t="shared" si="340"/>
        <v>42665.970347222217</v>
      </c>
      <c r="T3647" s="11">
        <f t="shared" si="341"/>
        <v>42696.012013888889</v>
      </c>
      <c r="U36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47" t="str">
        <f>_xlfn.CONCAT(Table1[[#This Row],[state]],Table1[[#This Row],[Goal Range]])</f>
        <v>failed4999</v>
      </c>
    </row>
    <row r="3648" spans="1:22" ht="43.2" hidden="1">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1">
        <f t="shared" si="340"/>
        <v>42140.421319444446</v>
      </c>
      <c r="T3648" s="11">
        <f t="shared" si="341"/>
        <v>42171.979166666672</v>
      </c>
      <c r="U36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648" t="str">
        <f>_xlfn.CONCAT(Table1[[#This Row],[state]],Table1[[#This Row],[Goal Range]])</f>
        <v>failed14999</v>
      </c>
    </row>
    <row r="3649" spans="1:22" ht="43.2" hidden="1">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1">
        <f t="shared" si="340"/>
        <v>42598.749155092592</v>
      </c>
      <c r="T3649" s="11">
        <f t="shared" si="341"/>
        <v>42643.749155092592</v>
      </c>
      <c r="U36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49" t="str">
        <f>_xlfn.CONCAT(Table1[[#This Row],[state]],Table1[[#This Row],[Goal Range]])</f>
        <v>failed1000</v>
      </c>
    </row>
    <row r="3650" spans="1:22" ht="28.8">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342">E3650/D3650</f>
        <v>1.003825</v>
      </c>
      <c r="P3650" s="6">
        <f t="shared" si="337"/>
        <v>550.04109589041093</v>
      </c>
      <c r="Q3650" t="str">
        <f t="shared" si="338"/>
        <v>theater</v>
      </c>
      <c r="R3650" t="str">
        <f t="shared" si="339"/>
        <v>plays</v>
      </c>
      <c r="S3650" s="11">
        <f t="shared" si="340"/>
        <v>41887.292187500003</v>
      </c>
      <c r="T3650" s="11">
        <f t="shared" si="341"/>
        <v>41917.292187500003</v>
      </c>
      <c r="U36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3650" t="str">
        <f>_xlfn.CONCAT(Table1[[#This Row],[state]],Table1[[#This Row],[Goal Range]])</f>
        <v>successful44999</v>
      </c>
    </row>
    <row r="3651" spans="1:22" ht="43.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342"/>
        <v>1.04</v>
      </c>
      <c r="P3651" s="6">
        <f t="shared" ref="P3651:P3714" si="343">E3651/L3651</f>
        <v>97.5</v>
      </c>
      <c r="Q3651" t="str">
        <f t="shared" ref="Q3651:Q3714" si="344">LEFT(N3651,FIND("/",N3651)-1)</f>
        <v>theater</v>
      </c>
      <c r="R3651" t="str">
        <f t="shared" ref="R3651:R3714" si="345">RIGHT(N3651,LEN(N3651)-FIND("/",N3651))</f>
        <v>plays</v>
      </c>
      <c r="S3651" s="11">
        <f t="shared" ref="S3651:S3714" si="346">(((J3651/60)/60)/24)+DATE(1970,1,1)</f>
        <v>41780.712893518517</v>
      </c>
      <c r="T3651" s="11">
        <f t="shared" ref="T3651:T3714" si="347">(((I3651/60)/60)/24)+DATE(1970,1,1)</f>
        <v>41806.712893518517</v>
      </c>
      <c r="U36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51" t="str">
        <f>_xlfn.CONCAT(Table1[[#This Row],[state]],Table1[[#This Row],[Goal Range]])</f>
        <v>successful1000</v>
      </c>
    </row>
    <row r="3652" spans="1:22" ht="43.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1">
        <f t="shared" si="346"/>
        <v>42381.478981481487</v>
      </c>
      <c r="T3652" s="11">
        <f t="shared" si="347"/>
        <v>42402.478981481487</v>
      </c>
      <c r="U36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52" t="str">
        <f>_xlfn.CONCAT(Table1[[#This Row],[state]],Table1[[#This Row],[Goal Range]])</f>
        <v>successful1000</v>
      </c>
    </row>
    <row r="3653" spans="1:22" ht="4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1">
        <f t="shared" si="346"/>
        <v>41828.646319444444</v>
      </c>
      <c r="T3653" s="11">
        <f t="shared" si="347"/>
        <v>41861.665972222225</v>
      </c>
      <c r="U36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53" t="str">
        <f>_xlfn.CONCAT(Table1[[#This Row],[state]],Table1[[#This Row],[Goal Range]])</f>
        <v>successful1000</v>
      </c>
    </row>
    <row r="3654" spans="1:22" ht="43.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1">
        <f t="shared" si="346"/>
        <v>42596.644699074073</v>
      </c>
      <c r="T3654" s="11">
        <f t="shared" si="347"/>
        <v>42607.165972222225</v>
      </c>
      <c r="U36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54" t="str">
        <f>_xlfn.CONCAT(Table1[[#This Row],[state]],Table1[[#This Row],[Goal Range]])</f>
        <v>successful1000</v>
      </c>
    </row>
    <row r="3655" spans="1:22" ht="43.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1">
        <f t="shared" si="346"/>
        <v>42191.363506944443</v>
      </c>
      <c r="T3655" s="11">
        <f t="shared" si="347"/>
        <v>42221.363506944443</v>
      </c>
      <c r="U36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55" t="str">
        <f>_xlfn.CONCAT(Table1[[#This Row],[state]],Table1[[#This Row],[Goal Range]])</f>
        <v>successful4999</v>
      </c>
    </row>
    <row r="3656" spans="1:22" ht="57.6">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1">
        <f t="shared" si="346"/>
        <v>42440.416504629626</v>
      </c>
      <c r="T3656" s="11">
        <f t="shared" si="347"/>
        <v>42463.708333333328</v>
      </c>
      <c r="U36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56" t="str">
        <f>_xlfn.CONCAT(Table1[[#This Row],[state]],Table1[[#This Row],[Goal Range]])</f>
        <v>successful4999</v>
      </c>
    </row>
    <row r="3657" spans="1:22" ht="57.6">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1">
        <f t="shared" si="346"/>
        <v>42173.803217592591</v>
      </c>
      <c r="T3657" s="11">
        <f t="shared" si="347"/>
        <v>42203.290972222225</v>
      </c>
      <c r="U36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657" t="str">
        <f>_xlfn.CONCAT(Table1[[#This Row],[state]],Table1[[#This Row],[Goal Range]])</f>
        <v>successful9999</v>
      </c>
    </row>
    <row r="3658" spans="1:22" ht="43.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1">
        <f t="shared" si="346"/>
        <v>42737.910138888896</v>
      </c>
      <c r="T3658" s="11">
        <f t="shared" si="347"/>
        <v>42767.957638888889</v>
      </c>
      <c r="U36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658" t="str">
        <f>_xlfn.CONCAT(Table1[[#This Row],[state]],Table1[[#This Row],[Goal Range]])</f>
        <v>successful9999</v>
      </c>
    </row>
    <row r="3659" spans="1:22" ht="43.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1">
        <f t="shared" si="346"/>
        <v>42499.629849537043</v>
      </c>
      <c r="T3659" s="11">
        <f t="shared" si="347"/>
        <v>42522.904166666667</v>
      </c>
      <c r="U36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59" t="str">
        <f>_xlfn.CONCAT(Table1[[#This Row],[state]],Table1[[#This Row],[Goal Range]])</f>
        <v>successful4999</v>
      </c>
    </row>
    <row r="3660" spans="1:22" ht="28.8">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1">
        <f t="shared" si="346"/>
        <v>41775.858564814815</v>
      </c>
      <c r="T3660" s="11">
        <f t="shared" si="347"/>
        <v>41822.165972222225</v>
      </c>
      <c r="U36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60" t="str">
        <f>_xlfn.CONCAT(Table1[[#This Row],[state]],Table1[[#This Row],[Goal Range]])</f>
        <v>successful4999</v>
      </c>
    </row>
    <row r="3661" spans="1:22" ht="43.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1">
        <f t="shared" si="346"/>
        <v>42055.277199074073</v>
      </c>
      <c r="T3661" s="11">
        <f t="shared" si="347"/>
        <v>42082.610416666663</v>
      </c>
      <c r="U36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61" t="str">
        <f>_xlfn.CONCAT(Table1[[#This Row],[state]],Table1[[#This Row],[Goal Range]])</f>
        <v>successful4999</v>
      </c>
    </row>
    <row r="3662" spans="1:22" ht="57.6">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1">
        <f t="shared" si="346"/>
        <v>41971.881076388891</v>
      </c>
      <c r="T3662" s="11">
        <f t="shared" si="347"/>
        <v>41996.881076388891</v>
      </c>
      <c r="U36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62" t="str">
        <f>_xlfn.CONCAT(Table1[[#This Row],[state]],Table1[[#This Row],[Goal Range]])</f>
        <v>successful1000</v>
      </c>
    </row>
    <row r="3663" spans="1:22" ht="43.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1">
        <f t="shared" si="346"/>
        <v>42447.896666666667</v>
      </c>
      <c r="T3663" s="11">
        <f t="shared" si="347"/>
        <v>42470.166666666672</v>
      </c>
      <c r="U36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63" t="str">
        <f>_xlfn.CONCAT(Table1[[#This Row],[state]],Table1[[#This Row],[Goal Range]])</f>
        <v>successful4999</v>
      </c>
    </row>
    <row r="3664" spans="1:22" ht="57.6">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1">
        <f t="shared" si="346"/>
        <v>42064.220069444447</v>
      </c>
      <c r="T3664" s="11">
        <f t="shared" si="347"/>
        <v>42094.178402777776</v>
      </c>
      <c r="U36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664" t="str">
        <f>_xlfn.CONCAT(Table1[[#This Row],[state]],Table1[[#This Row],[Goal Range]])</f>
        <v>successful9999</v>
      </c>
    </row>
    <row r="3665" spans="1:22" ht="43.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1">
        <f t="shared" si="346"/>
        <v>42665.451736111107</v>
      </c>
      <c r="T3665" s="11">
        <f t="shared" si="347"/>
        <v>42725.493402777778</v>
      </c>
      <c r="U36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65" t="str">
        <f>_xlfn.CONCAT(Table1[[#This Row],[state]],Table1[[#This Row],[Goal Range]])</f>
        <v>successful1000</v>
      </c>
    </row>
    <row r="3666" spans="1:22" ht="43.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1">
        <f t="shared" si="346"/>
        <v>42523.248715277776</v>
      </c>
      <c r="T3666" s="11">
        <f t="shared" si="347"/>
        <v>42537.248715277776</v>
      </c>
      <c r="U36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66" t="str">
        <f>_xlfn.CONCAT(Table1[[#This Row],[state]],Table1[[#This Row],[Goal Range]])</f>
        <v>successful1000</v>
      </c>
    </row>
    <row r="3667" spans="1:22" ht="43.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1">
        <f t="shared" si="346"/>
        <v>42294.808124999996</v>
      </c>
      <c r="T3667" s="11">
        <f t="shared" si="347"/>
        <v>42305.829166666663</v>
      </c>
      <c r="U36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67" t="str">
        <f>_xlfn.CONCAT(Table1[[#This Row],[state]],Table1[[#This Row],[Goal Range]])</f>
        <v>successful1000</v>
      </c>
    </row>
    <row r="3668" spans="1:22" ht="28.8">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1">
        <f t="shared" si="346"/>
        <v>41822.90488425926</v>
      </c>
      <c r="T3668" s="11">
        <f t="shared" si="347"/>
        <v>41844.291666666664</v>
      </c>
      <c r="U36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68" t="str">
        <f>_xlfn.CONCAT(Table1[[#This Row],[state]],Table1[[#This Row],[Goal Range]])</f>
        <v>successful4999</v>
      </c>
    </row>
    <row r="3669" spans="1:22" ht="43.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1">
        <f t="shared" si="346"/>
        <v>42173.970127314817</v>
      </c>
      <c r="T3669" s="11">
        <f t="shared" si="347"/>
        <v>42203.970127314817</v>
      </c>
      <c r="U36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69" t="str">
        <f>_xlfn.CONCAT(Table1[[#This Row],[state]],Table1[[#This Row],[Goal Range]])</f>
        <v>successful4999</v>
      </c>
    </row>
    <row r="3670" spans="1:22" ht="43.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1">
        <f t="shared" si="346"/>
        <v>42185.556157407409</v>
      </c>
      <c r="T3670" s="11">
        <f t="shared" si="347"/>
        <v>42208.772916666669</v>
      </c>
      <c r="U36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70" t="str">
        <f>_xlfn.CONCAT(Table1[[#This Row],[state]],Table1[[#This Row],[Goal Range]])</f>
        <v>successful4999</v>
      </c>
    </row>
    <row r="3671" spans="1:22" ht="43.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1">
        <f t="shared" si="346"/>
        <v>42136.675196759257</v>
      </c>
      <c r="T3671" s="11">
        <f t="shared" si="347"/>
        <v>42166.675196759257</v>
      </c>
      <c r="U36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71" t="str">
        <f>_xlfn.CONCAT(Table1[[#This Row],[state]],Table1[[#This Row],[Goal Range]])</f>
        <v>successful4999</v>
      </c>
    </row>
    <row r="3672" spans="1:22" ht="43.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1">
        <f t="shared" si="346"/>
        <v>42142.514016203699</v>
      </c>
      <c r="T3672" s="11">
        <f t="shared" si="347"/>
        <v>42155.958333333328</v>
      </c>
      <c r="U36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72" t="str">
        <f>_xlfn.CONCAT(Table1[[#This Row],[state]],Table1[[#This Row],[Goal Range]])</f>
        <v>successful1000</v>
      </c>
    </row>
    <row r="3673" spans="1:22" ht="43.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1">
        <f t="shared" si="346"/>
        <v>41820.62809027778</v>
      </c>
      <c r="T3673" s="11">
        <f t="shared" si="347"/>
        <v>41841.165972222225</v>
      </c>
      <c r="U36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73" t="str">
        <f>_xlfn.CONCAT(Table1[[#This Row],[state]],Table1[[#This Row],[Goal Range]])</f>
        <v>successful4999</v>
      </c>
    </row>
    <row r="3674" spans="1:22" ht="57.6">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1">
        <f t="shared" si="346"/>
        <v>41878.946574074071</v>
      </c>
      <c r="T3674" s="11">
        <f t="shared" si="347"/>
        <v>41908.946574074071</v>
      </c>
      <c r="U36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74" t="str">
        <f>_xlfn.CONCAT(Table1[[#This Row],[state]],Table1[[#This Row],[Goal Range]])</f>
        <v>successful4999</v>
      </c>
    </row>
    <row r="3675" spans="1:22" ht="43.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1">
        <f t="shared" si="346"/>
        <v>41914.295104166667</v>
      </c>
      <c r="T3675" s="11">
        <f t="shared" si="347"/>
        <v>41948.536111111112</v>
      </c>
      <c r="U36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75" t="str">
        <f>_xlfn.CONCAT(Table1[[#This Row],[state]],Table1[[#This Row],[Goal Range]])</f>
        <v>successful4999</v>
      </c>
    </row>
    <row r="3676" spans="1:22" ht="43.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1">
        <f t="shared" si="346"/>
        <v>42556.873020833329</v>
      </c>
      <c r="T3676" s="11">
        <f t="shared" si="347"/>
        <v>42616.873020833329</v>
      </c>
      <c r="U36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76" t="str">
        <f>_xlfn.CONCAT(Table1[[#This Row],[state]],Table1[[#This Row],[Goal Range]])</f>
        <v>successful4999</v>
      </c>
    </row>
    <row r="3677" spans="1:22" ht="43.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1">
        <f t="shared" si="346"/>
        <v>42493.597013888888</v>
      </c>
      <c r="T3677" s="11">
        <f t="shared" si="347"/>
        <v>42505.958333333328</v>
      </c>
      <c r="U36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77" t="str">
        <f>_xlfn.CONCAT(Table1[[#This Row],[state]],Table1[[#This Row],[Goal Range]])</f>
        <v>successful1000</v>
      </c>
    </row>
    <row r="3678" spans="1:22" ht="43.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1">
        <f t="shared" si="346"/>
        <v>41876.815787037034</v>
      </c>
      <c r="T3678" s="11">
        <f t="shared" si="347"/>
        <v>41894.815787037034</v>
      </c>
      <c r="U36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78" t="str">
        <f>_xlfn.CONCAT(Table1[[#This Row],[state]],Table1[[#This Row],[Goal Range]])</f>
        <v>successful1000</v>
      </c>
    </row>
    <row r="3679" spans="1:22" ht="4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1">
        <f t="shared" si="346"/>
        <v>41802.574282407404</v>
      </c>
      <c r="T3679" s="11">
        <f t="shared" si="347"/>
        <v>41823.165972222225</v>
      </c>
      <c r="U36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679" t="str">
        <f>_xlfn.CONCAT(Table1[[#This Row],[state]],Table1[[#This Row],[Goal Range]])</f>
        <v>successful14999</v>
      </c>
    </row>
    <row r="3680" spans="1:22" ht="4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1">
        <f t="shared" si="346"/>
        <v>42120.531226851846</v>
      </c>
      <c r="T3680" s="11">
        <f t="shared" si="347"/>
        <v>42155.531226851846</v>
      </c>
      <c r="U36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80" t="str">
        <f>_xlfn.CONCAT(Table1[[#This Row],[state]],Table1[[#This Row],[Goal Range]])</f>
        <v>successful4999</v>
      </c>
    </row>
    <row r="3681" spans="1:22" ht="43.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1">
        <f t="shared" si="346"/>
        <v>41786.761354166665</v>
      </c>
      <c r="T3681" s="11">
        <f t="shared" si="347"/>
        <v>41821.207638888889</v>
      </c>
      <c r="U36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81" t="str">
        <f>_xlfn.CONCAT(Table1[[#This Row],[state]],Table1[[#This Row],[Goal Range]])</f>
        <v>successful4999</v>
      </c>
    </row>
    <row r="3682" spans="1:22" ht="4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1">
        <f t="shared" si="346"/>
        <v>42627.454097222217</v>
      </c>
      <c r="T3682" s="11">
        <f t="shared" si="347"/>
        <v>42648.454097222217</v>
      </c>
      <c r="U36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82" t="str">
        <f>_xlfn.CONCAT(Table1[[#This Row],[state]],Table1[[#This Row],[Goal Range]])</f>
        <v>successful4999</v>
      </c>
    </row>
    <row r="3683" spans="1:22" ht="57.6">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1">
        <f t="shared" si="346"/>
        <v>42374.651504629626</v>
      </c>
      <c r="T3683" s="11">
        <f t="shared" si="347"/>
        <v>42384.651504629626</v>
      </c>
      <c r="U36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83" t="str">
        <f>_xlfn.CONCAT(Table1[[#This Row],[state]],Table1[[#This Row],[Goal Range]])</f>
        <v>successful4999</v>
      </c>
    </row>
    <row r="3684" spans="1:22" ht="43.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1">
        <f t="shared" si="346"/>
        <v>41772.685393518521</v>
      </c>
      <c r="T3684" s="11">
        <f t="shared" si="347"/>
        <v>41806.290972222225</v>
      </c>
      <c r="U36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84" t="str">
        <f>_xlfn.CONCAT(Table1[[#This Row],[state]],Table1[[#This Row],[Goal Range]])</f>
        <v>successful4999</v>
      </c>
    </row>
    <row r="3685" spans="1:22" ht="43.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1">
        <f t="shared" si="346"/>
        <v>42633.116851851853</v>
      </c>
      <c r="T3685" s="11">
        <f t="shared" si="347"/>
        <v>42663.116851851853</v>
      </c>
      <c r="U36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85" t="str">
        <f>_xlfn.CONCAT(Table1[[#This Row],[state]],Table1[[#This Row],[Goal Range]])</f>
        <v>successful4999</v>
      </c>
    </row>
    <row r="3686" spans="1:22" ht="43.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1">
        <f t="shared" si="346"/>
        <v>42219.180393518516</v>
      </c>
      <c r="T3686" s="11">
        <f t="shared" si="347"/>
        <v>42249.180393518516</v>
      </c>
      <c r="U36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86" t="str">
        <f>_xlfn.CONCAT(Table1[[#This Row],[state]],Table1[[#This Row],[Goal Range]])</f>
        <v>successful1000</v>
      </c>
    </row>
    <row r="3687" spans="1:22" ht="43.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1">
        <f t="shared" si="346"/>
        <v>41753.593275462961</v>
      </c>
      <c r="T3687" s="11">
        <f t="shared" si="347"/>
        <v>41778.875</v>
      </c>
      <c r="U36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687" t="str">
        <f>_xlfn.CONCAT(Table1[[#This Row],[state]],Table1[[#This Row],[Goal Range]])</f>
        <v>successful9999</v>
      </c>
    </row>
    <row r="3688" spans="1:22" ht="43.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1">
        <f t="shared" si="346"/>
        <v>42230.662731481483</v>
      </c>
      <c r="T3688" s="11">
        <f t="shared" si="347"/>
        <v>42245.165972222225</v>
      </c>
      <c r="U36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88" t="str">
        <f>_xlfn.CONCAT(Table1[[#This Row],[state]],Table1[[#This Row],[Goal Range]])</f>
        <v>successful1000</v>
      </c>
    </row>
    <row r="3689" spans="1:22" ht="43.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1">
        <f t="shared" si="346"/>
        <v>41787.218229166669</v>
      </c>
      <c r="T3689" s="11">
        <f t="shared" si="347"/>
        <v>41817.218229166669</v>
      </c>
      <c r="U36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689" t="str">
        <f>_xlfn.CONCAT(Table1[[#This Row],[state]],Table1[[#This Row],[Goal Range]])</f>
        <v>successful9999</v>
      </c>
    </row>
    <row r="3690" spans="1:22" ht="43.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1">
        <f t="shared" si="346"/>
        <v>41829.787083333329</v>
      </c>
      <c r="T3690" s="11">
        <f t="shared" si="347"/>
        <v>41859.787083333329</v>
      </c>
      <c r="U36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90" t="str">
        <f>_xlfn.CONCAT(Table1[[#This Row],[state]],Table1[[#This Row],[Goal Range]])</f>
        <v>successful4999</v>
      </c>
    </row>
    <row r="3691" spans="1:22" ht="43.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1">
        <f t="shared" si="346"/>
        <v>42147.826840277776</v>
      </c>
      <c r="T3691" s="11">
        <f t="shared" si="347"/>
        <v>42176.934027777781</v>
      </c>
      <c r="U36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91" t="str">
        <f>_xlfn.CONCAT(Table1[[#This Row],[state]],Table1[[#This Row],[Goal Range]])</f>
        <v>successful4999</v>
      </c>
    </row>
    <row r="3692" spans="1:22" ht="43.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1">
        <f t="shared" si="346"/>
        <v>41940.598182870373</v>
      </c>
      <c r="T3692" s="11">
        <f t="shared" si="347"/>
        <v>41970.639849537038</v>
      </c>
      <c r="U36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92" t="str">
        <f>_xlfn.CONCAT(Table1[[#This Row],[state]],Table1[[#This Row],[Goal Range]])</f>
        <v>successful4999</v>
      </c>
    </row>
    <row r="3693" spans="1:22" ht="28.8">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1">
        <f t="shared" si="346"/>
        <v>42020.700567129628</v>
      </c>
      <c r="T3693" s="11">
        <f t="shared" si="347"/>
        <v>42065.207638888889</v>
      </c>
      <c r="U36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3693" t="str">
        <f>_xlfn.CONCAT(Table1[[#This Row],[state]],Table1[[#This Row],[Goal Range]])</f>
        <v>successful44999</v>
      </c>
    </row>
    <row r="3694" spans="1:22" ht="28.8">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1">
        <f t="shared" si="346"/>
        <v>41891.96503472222</v>
      </c>
      <c r="T3694" s="11">
        <f t="shared" si="347"/>
        <v>41901</v>
      </c>
      <c r="U36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94" t="str">
        <f>_xlfn.CONCAT(Table1[[#This Row],[state]],Table1[[#This Row],[Goal Range]])</f>
        <v>successful4999</v>
      </c>
    </row>
    <row r="3695" spans="1:22" ht="43.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1">
        <f t="shared" si="346"/>
        <v>42309.191307870366</v>
      </c>
      <c r="T3695" s="11">
        <f t="shared" si="347"/>
        <v>42338.9375</v>
      </c>
      <c r="U36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695" t="str">
        <f>_xlfn.CONCAT(Table1[[#This Row],[state]],Table1[[#This Row],[Goal Range]])</f>
        <v>successful1000</v>
      </c>
    </row>
    <row r="3696" spans="1:22" ht="57.6">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1">
        <f t="shared" si="346"/>
        <v>42490.133877314816</v>
      </c>
      <c r="T3696" s="11">
        <f t="shared" si="347"/>
        <v>42527.083333333328</v>
      </c>
      <c r="U36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96" t="str">
        <f>_xlfn.CONCAT(Table1[[#This Row],[state]],Table1[[#This Row],[Goal Range]])</f>
        <v>successful4999</v>
      </c>
    </row>
    <row r="3697" spans="1:22" ht="57.6">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1">
        <f t="shared" si="346"/>
        <v>41995.870486111111</v>
      </c>
      <c r="T3697" s="11">
        <f t="shared" si="347"/>
        <v>42015.870486111111</v>
      </c>
      <c r="U36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97" t="str">
        <f>_xlfn.CONCAT(Table1[[#This Row],[state]],Table1[[#This Row],[Goal Range]])</f>
        <v>successful4999</v>
      </c>
    </row>
    <row r="3698" spans="1:22" ht="43.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1">
        <f t="shared" si="346"/>
        <v>41988.617083333331</v>
      </c>
      <c r="T3698" s="11">
        <f t="shared" si="347"/>
        <v>42048.617083333331</v>
      </c>
      <c r="U36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98" t="str">
        <f>_xlfn.CONCAT(Table1[[#This Row],[state]],Table1[[#This Row],[Goal Range]])</f>
        <v>successful4999</v>
      </c>
    </row>
    <row r="3699" spans="1:22" ht="43.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1">
        <f t="shared" si="346"/>
        <v>42479.465833333335</v>
      </c>
      <c r="T3699" s="11">
        <f t="shared" si="347"/>
        <v>42500.465833333335</v>
      </c>
      <c r="U36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699" t="str">
        <f>_xlfn.CONCAT(Table1[[#This Row],[state]],Table1[[#This Row],[Goal Range]])</f>
        <v>successful4999</v>
      </c>
    </row>
    <row r="3700" spans="1:22" ht="4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1">
        <f t="shared" si="346"/>
        <v>42401.806562500002</v>
      </c>
      <c r="T3700" s="11">
        <f t="shared" si="347"/>
        <v>42431.806562500002</v>
      </c>
      <c r="U37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00" t="str">
        <f>_xlfn.CONCAT(Table1[[#This Row],[state]],Table1[[#This Row],[Goal Range]])</f>
        <v>successful9999</v>
      </c>
    </row>
    <row r="3701" spans="1:22" ht="43.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1">
        <f t="shared" si="346"/>
        <v>41897.602037037039</v>
      </c>
      <c r="T3701" s="11">
        <f t="shared" si="347"/>
        <v>41927.602037037039</v>
      </c>
      <c r="U37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01" t="str">
        <f>_xlfn.CONCAT(Table1[[#This Row],[state]],Table1[[#This Row],[Goal Range]])</f>
        <v>successful4999</v>
      </c>
    </row>
    <row r="3702" spans="1:22" ht="28.8">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1">
        <f t="shared" si="346"/>
        <v>41882.585648148146</v>
      </c>
      <c r="T3702" s="11">
        <f t="shared" si="347"/>
        <v>41912.666666666664</v>
      </c>
      <c r="U37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02" t="str">
        <f>_xlfn.CONCAT(Table1[[#This Row],[state]],Table1[[#This Row],[Goal Range]])</f>
        <v>successful1000</v>
      </c>
    </row>
    <row r="3703" spans="1:22" ht="43.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1">
        <f t="shared" si="346"/>
        <v>42129.541585648149</v>
      </c>
      <c r="T3703" s="11">
        <f t="shared" si="347"/>
        <v>42159.541585648149</v>
      </c>
      <c r="U37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03" t="str">
        <f>_xlfn.CONCAT(Table1[[#This Row],[state]],Table1[[#This Row],[Goal Range]])</f>
        <v>successful4999</v>
      </c>
    </row>
    <row r="3704" spans="1:22" ht="57.6">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1">
        <f t="shared" si="346"/>
        <v>42524.53800925926</v>
      </c>
      <c r="T3704" s="11">
        <f t="shared" si="347"/>
        <v>42561.957638888889</v>
      </c>
      <c r="U37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04" t="str">
        <f>_xlfn.CONCAT(Table1[[#This Row],[state]],Table1[[#This Row],[Goal Range]])</f>
        <v>successful4999</v>
      </c>
    </row>
    <row r="3705" spans="1:22" ht="43.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1">
        <f t="shared" si="346"/>
        <v>42556.504490740743</v>
      </c>
      <c r="T3705" s="11">
        <f t="shared" si="347"/>
        <v>42595.290972222225</v>
      </c>
      <c r="U37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05" t="str">
        <f>_xlfn.CONCAT(Table1[[#This Row],[state]],Table1[[#This Row],[Goal Range]])</f>
        <v>successful4999</v>
      </c>
    </row>
    <row r="3706" spans="1:22" ht="43.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1">
        <f t="shared" si="346"/>
        <v>42461.689745370371</v>
      </c>
      <c r="T3706" s="11">
        <f t="shared" si="347"/>
        <v>42521.689745370371</v>
      </c>
      <c r="U37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06" t="str">
        <f>_xlfn.CONCAT(Table1[[#This Row],[state]],Table1[[#This Row],[Goal Range]])</f>
        <v>successful1000</v>
      </c>
    </row>
    <row r="3707" spans="1:22" ht="43.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1">
        <f t="shared" si="346"/>
        <v>41792.542986111112</v>
      </c>
      <c r="T3707" s="11">
        <f t="shared" si="347"/>
        <v>41813.75</v>
      </c>
      <c r="U37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07" t="str">
        <f>_xlfn.CONCAT(Table1[[#This Row],[state]],Table1[[#This Row],[Goal Range]])</f>
        <v>successful4999</v>
      </c>
    </row>
    <row r="3708" spans="1:22" ht="43.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1">
        <f t="shared" si="346"/>
        <v>41879.913761574076</v>
      </c>
      <c r="T3708" s="11">
        <f t="shared" si="347"/>
        <v>41894.913761574076</v>
      </c>
      <c r="U37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08" t="str">
        <f>_xlfn.CONCAT(Table1[[#This Row],[state]],Table1[[#This Row],[Goal Range]])</f>
        <v>successful4999</v>
      </c>
    </row>
    <row r="3709" spans="1:22" ht="4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1">
        <f t="shared" si="346"/>
        <v>42552.048356481479</v>
      </c>
      <c r="T3709" s="11">
        <f t="shared" si="347"/>
        <v>42573.226388888885</v>
      </c>
      <c r="U37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09" t="str">
        <f>_xlfn.CONCAT(Table1[[#This Row],[state]],Table1[[#This Row],[Goal Range]])</f>
        <v>successful4999</v>
      </c>
    </row>
    <row r="3710" spans="1:22" ht="57.6">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1">
        <f t="shared" si="346"/>
        <v>41810.142199074071</v>
      </c>
      <c r="T3710" s="11">
        <f t="shared" si="347"/>
        <v>41824.142199074071</v>
      </c>
      <c r="U37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10" t="str">
        <f>_xlfn.CONCAT(Table1[[#This Row],[state]],Table1[[#This Row],[Goal Range]])</f>
        <v>successful1000</v>
      </c>
    </row>
    <row r="3711" spans="1:22" ht="43.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1">
        <f t="shared" si="346"/>
        <v>41785.707708333335</v>
      </c>
      <c r="T3711" s="11">
        <f t="shared" si="347"/>
        <v>41815.707708333335</v>
      </c>
      <c r="U37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11" t="str">
        <f>_xlfn.CONCAT(Table1[[#This Row],[state]],Table1[[#This Row],[Goal Range]])</f>
        <v>successful4999</v>
      </c>
    </row>
    <row r="3712" spans="1:22" ht="28.8">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1">
        <f t="shared" si="346"/>
        <v>42072.576249999998</v>
      </c>
      <c r="T3712" s="11">
        <f t="shared" si="347"/>
        <v>42097.576249999998</v>
      </c>
      <c r="U37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12" t="str">
        <f>_xlfn.CONCAT(Table1[[#This Row],[state]],Table1[[#This Row],[Goal Range]])</f>
        <v>successful4999</v>
      </c>
    </row>
    <row r="3713" spans="1:22" ht="28.8">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1">
        <f t="shared" si="346"/>
        <v>41779.724224537036</v>
      </c>
      <c r="T3713" s="11">
        <f t="shared" si="347"/>
        <v>41805.666666666664</v>
      </c>
      <c r="U37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13" t="str">
        <f>_xlfn.CONCAT(Table1[[#This Row],[state]],Table1[[#This Row],[Goal Range]])</f>
        <v>successful1000</v>
      </c>
    </row>
    <row r="3714" spans="1:22" ht="57.6">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348">E3714/D3714</f>
        <v>1.5373333333333334</v>
      </c>
      <c r="P3714" s="6">
        <f t="shared" si="343"/>
        <v>110.86538461538461</v>
      </c>
      <c r="Q3714" t="str">
        <f t="shared" si="344"/>
        <v>theater</v>
      </c>
      <c r="R3714" t="str">
        <f t="shared" si="345"/>
        <v>plays</v>
      </c>
      <c r="S3714" s="11">
        <f t="shared" si="346"/>
        <v>42134.172071759262</v>
      </c>
      <c r="T3714" s="11">
        <f t="shared" si="347"/>
        <v>42155.290972222225</v>
      </c>
      <c r="U37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14" t="str">
        <f>_xlfn.CONCAT(Table1[[#This Row],[state]],Table1[[#This Row],[Goal Range]])</f>
        <v>successful9999</v>
      </c>
    </row>
    <row r="3715" spans="1:22" ht="43.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348"/>
        <v>1.0149999999999999</v>
      </c>
      <c r="P3715" s="6">
        <f t="shared" ref="P3715:P3778" si="349">E3715/L3715</f>
        <v>106.84210526315789</v>
      </c>
      <c r="Q3715" t="str">
        <f t="shared" ref="Q3715:Q3778" si="350">LEFT(N3715,FIND("/",N3715)-1)</f>
        <v>theater</v>
      </c>
      <c r="R3715" t="str">
        <f t="shared" ref="R3715:R3778" si="351">RIGHT(N3715,LEN(N3715)-FIND("/",N3715))</f>
        <v>plays</v>
      </c>
      <c r="S3715" s="11">
        <f t="shared" ref="S3715:S3778" si="352">(((J3715/60)/60)/24)+DATE(1970,1,1)</f>
        <v>42505.738032407404</v>
      </c>
      <c r="T3715" s="11">
        <f t="shared" ref="T3715:T3778" si="353">(((I3715/60)/60)/24)+DATE(1970,1,1)</f>
        <v>42525.738032407404</v>
      </c>
      <c r="U37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15" t="str">
        <f>_xlfn.CONCAT(Table1[[#This Row],[state]],Table1[[#This Row],[Goal Range]])</f>
        <v>successful4999</v>
      </c>
    </row>
    <row r="3716" spans="1:22" ht="43.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1">
        <f t="shared" si="352"/>
        <v>42118.556331018524</v>
      </c>
      <c r="T3716" s="11">
        <f t="shared" si="353"/>
        <v>42150.165972222225</v>
      </c>
      <c r="U37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716" t="str">
        <f>_xlfn.CONCAT(Table1[[#This Row],[state]],Table1[[#This Row],[Goal Range]])</f>
        <v>successful14999</v>
      </c>
    </row>
    <row r="3717" spans="1:22" ht="43.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1">
        <f t="shared" si="352"/>
        <v>42036.995590277773</v>
      </c>
      <c r="T3717" s="11">
        <f t="shared" si="353"/>
        <v>42094.536111111112</v>
      </c>
      <c r="U37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17" t="str">
        <f>_xlfn.CONCAT(Table1[[#This Row],[state]],Table1[[#This Row],[Goal Range]])</f>
        <v>successful4999</v>
      </c>
    </row>
    <row r="3718" spans="1:22" ht="43.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1">
        <f t="shared" si="352"/>
        <v>42360.887835648144</v>
      </c>
      <c r="T3718" s="11">
        <f t="shared" si="353"/>
        <v>42390.887835648144</v>
      </c>
      <c r="U37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18" t="str">
        <f>_xlfn.CONCAT(Table1[[#This Row],[state]],Table1[[#This Row],[Goal Range]])</f>
        <v>successful1000</v>
      </c>
    </row>
    <row r="3719" spans="1:22" ht="43.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1">
        <f t="shared" si="352"/>
        <v>42102.866307870368</v>
      </c>
      <c r="T3719" s="11">
        <f t="shared" si="353"/>
        <v>42133.866307870368</v>
      </c>
      <c r="U37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19" t="str">
        <f>_xlfn.CONCAT(Table1[[#This Row],[state]],Table1[[#This Row],[Goal Range]])</f>
        <v>successful4999</v>
      </c>
    </row>
    <row r="3720" spans="1:22" ht="43.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1">
        <f t="shared" si="352"/>
        <v>42032.716145833328</v>
      </c>
      <c r="T3720" s="11">
        <f t="shared" si="353"/>
        <v>42062.716145833328</v>
      </c>
      <c r="U37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20" t="str">
        <f>_xlfn.CONCAT(Table1[[#This Row],[state]],Table1[[#This Row],[Goal Range]])</f>
        <v>successful1000</v>
      </c>
    </row>
    <row r="3721" spans="1:22" ht="28.8">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1">
        <f t="shared" si="352"/>
        <v>42147.729930555557</v>
      </c>
      <c r="T3721" s="11">
        <f t="shared" si="353"/>
        <v>42177.729930555557</v>
      </c>
      <c r="U37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21" t="str">
        <f>_xlfn.CONCAT(Table1[[#This Row],[state]],Table1[[#This Row],[Goal Range]])</f>
        <v>successful1000</v>
      </c>
    </row>
    <row r="3722" spans="1:22" ht="28.8">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1">
        <f t="shared" si="352"/>
        <v>42165.993125000001</v>
      </c>
      <c r="T3722" s="11">
        <f t="shared" si="353"/>
        <v>42187.993125000001</v>
      </c>
      <c r="U37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22" t="str">
        <f>_xlfn.CONCAT(Table1[[#This Row],[state]],Table1[[#This Row],[Goal Range]])</f>
        <v>successful4999</v>
      </c>
    </row>
    <row r="3723" spans="1:22" ht="57.6">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1">
        <f t="shared" si="352"/>
        <v>41927.936157407406</v>
      </c>
      <c r="T3723" s="11">
        <f t="shared" si="353"/>
        <v>41948.977824074071</v>
      </c>
      <c r="U37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23" t="str">
        <f>_xlfn.CONCAT(Table1[[#This Row],[state]],Table1[[#This Row],[Goal Range]])</f>
        <v>successful9999</v>
      </c>
    </row>
    <row r="3724" spans="1:22" ht="57.6">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1">
        <f t="shared" si="352"/>
        <v>42381.671840277777</v>
      </c>
      <c r="T3724" s="11">
        <f t="shared" si="353"/>
        <v>42411.957638888889</v>
      </c>
      <c r="U37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24" t="str">
        <f>_xlfn.CONCAT(Table1[[#This Row],[state]],Table1[[#This Row],[Goal Range]])</f>
        <v>successful4999</v>
      </c>
    </row>
    <row r="3725" spans="1:22" ht="28.8">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1">
        <f t="shared" si="352"/>
        <v>41943.753032407411</v>
      </c>
      <c r="T3725" s="11">
        <f t="shared" si="353"/>
        <v>41973.794699074075</v>
      </c>
      <c r="U37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25" t="str">
        <f>_xlfn.CONCAT(Table1[[#This Row],[state]],Table1[[#This Row],[Goal Range]])</f>
        <v>successful4999</v>
      </c>
    </row>
    <row r="3726" spans="1:22" ht="43.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1">
        <f t="shared" si="352"/>
        <v>42465.491435185191</v>
      </c>
      <c r="T3726" s="11">
        <f t="shared" si="353"/>
        <v>42494.958333333328</v>
      </c>
      <c r="U37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26" t="str">
        <f>_xlfn.CONCAT(Table1[[#This Row],[state]],Table1[[#This Row],[Goal Range]])</f>
        <v>successful4999</v>
      </c>
    </row>
    <row r="3727" spans="1:22" ht="43.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1">
        <f t="shared" si="352"/>
        <v>42401.945219907408</v>
      </c>
      <c r="T3727" s="11">
        <f t="shared" si="353"/>
        <v>42418.895833333328</v>
      </c>
      <c r="U37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27" t="str">
        <f>_xlfn.CONCAT(Table1[[#This Row],[state]],Table1[[#This Row],[Goal Range]])</f>
        <v>successful1000</v>
      </c>
    </row>
    <row r="3728" spans="1:22" ht="43.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1">
        <f t="shared" si="352"/>
        <v>42462.140868055561</v>
      </c>
      <c r="T3728" s="11">
        <f t="shared" si="353"/>
        <v>42489.875</v>
      </c>
      <c r="U37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28" t="str">
        <f>_xlfn.CONCAT(Table1[[#This Row],[state]],Table1[[#This Row],[Goal Range]])</f>
        <v>successful1000</v>
      </c>
    </row>
    <row r="3729" spans="1:22" ht="43.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1">
        <f t="shared" si="352"/>
        <v>42632.348310185189</v>
      </c>
      <c r="T3729" s="11">
        <f t="shared" si="353"/>
        <v>42663.204861111109</v>
      </c>
      <c r="U37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29" t="str">
        <f>_xlfn.CONCAT(Table1[[#This Row],[state]],Table1[[#This Row],[Goal Range]])</f>
        <v>successful4999</v>
      </c>
    </row>
    <row r="3730" spans="1:22" ht="43.2" hidden="1">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1">
        <f t="shared" si="352"/>
        <v>42205.171018518522</v>
      </c>
      <c r="T3730" s="11">
        <f t="shared" si="353"/>
        <v>42235.171018518522</v>
      </c>
      <c r="U37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730" t="str">
        <f>_xlfn.CONCAT(Table1[[#This Row],[state]],Table1[[#This Row],[Goal Range]])</f>
        <v>failed24999</v>
      </c>
    </row>
    <row r="3731" spans="1:22" ht="43.2" hidden="1">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1">
        <f t="shared" si="352"/>
        <v>42041.205000000002</v>
      </c>
      <c r="T3731" s="11">
        <f t="shared" si="353"/>
        <v>42086.16333333333</v>
      </c>
      <c r="U37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31" t="str">
        <f>_xlfn.CONCAT(Table1[[#This Row],[state]],Table1[[#This Row],[Goal Range]])</f>
        <v>failed9999</v>
      </c>
    </row>
    <row r="3732" spans="1:22" ht="43.2" hidden="1">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1">
        <f t="shared" si="352"/>
        <v>42203.677766203706</v>
      </c>
      <c r="T3732" s="11">
        <f t="shared" si="353"/>
        <v>42233.677766203706</v>
      </c>
      <c r="U37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32" t="str">
        <f>_xlfn.CONCAT(Table1[[#This Row],[state]],Table1[[#This Row],[Goal Range]])</f>
        <v>failed4999</v>
      </c>
    </row>
    <row r="3733" spans="1:22" ht="43.2" hidden="1">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1">
        <f t="shared" si="352"/>
        <v>41983.752847222218</v>
      </c>
      <c r="T3733" s="11">
        <f t="shared" si="353"/>
        <v>42014.140972222223</v>
      </c>
      <c r="U37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33" t="str">
        <f>_xlfn.CONCAT(Table1[[#This Row],[state]],Table1[[#This Row],[Goal Range]])</f>
        <v>failed9999</v>
      </c>
    </row>
    <row r="3734" spans="1:22" ht="43.2" hidden="1">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1">
        <f t="shared" si="352"/>
        <v>41968.677465277782</v>
      </c>
      <c r="T3734" s="11">
        <f t="shared" si="353"/>
        <v>42028.5</v>
      </c>
      <c r="U37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34" t="str">
        <f>_xlfn.CONCAT(Table1[[#This Row],[state]],Table1[[#This Row],[Goal Range]])</f>
        <v>failed1000</v>
      </c>
    </row>
    <row r="3735" spans="1:22" ht="43.2" hidden="1">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e">
        <f t="shared" si="349"/>
        <v>#DIV/0!</v>
      </c>
      <c r="Q3735" t="str">
        <f t="shared" si="350"/>
        <v>theater</v>
      </c>
      <c r="R3735" t="str">
        <f t="shared" si="351"/>
        <v>plays</v>
      </c>
      <c r="S3735" s="11">
        <f t="shared" si="352"/>
        <v>42103.024398148147</v>
      </c>
      <c r="T3735" s="11">
        <f t="shared" si="353"/>
        <v>42112.9375</v>
      </c>
      <c r="U37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35" t="str">
        <f>_xlfn.CONCAT(Table1[[#This Row],[state]],Table1[[#This Row],[Goal Range]])</f>
        <v>failed4999</v>
      </c>
    </row>
    <row r="3736" spans="1:22" ht="57.6" hidden="1">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1">
        <f t="shared" si="352"/>
        <v>42089.901574074072</v>
      </c>
      <c r="T3736" s="11">
        <f t="shared" si="353"/>
        <v>42149.901574074072</v>
      </c>
      <c r="U37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36" t="str">
        <f>_xlfn.CONCAT(Table1[[#This Row],[state]],Table1[[#This Row],[Goal Range]])</f>
        <v>failed4999</v>
      </c>
    </row>
    <row r="3737" spans="1:22" ht="28.8" hidden="1">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1">
        <f t="shared" si="352"/>
        <v>42122.693159722221</v>
      </c>
      <c r="T3737" s="11">
        <f t="shared" si="353"/>
        <v>42152.693159722221</v>
      </c>
      <c r="U37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37" t="str">
        <f>_xlfn.CONCAT(Table1[[#This Row],[state]],Table1[[#This Row],[Goal Range]])</f>
        <v>failed1000</v>
      </c>
    </row>
    <row r="3738" spans="1:22" ht="43.2" hidden="1">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1">
        <f t="shared" si="352"/>
        <v>42048.711724537032</v>
      </c>
      <c r="T3738" s="11">
        <f t="shared" si="353"/>
        <v>42086.75</v>
      </c>
      <c r="U37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38" t="str">
        <f>_xlfn.CONCAT(Table1[[#This Row],[state]],Table1[[#This Row],[Goal Range]])</f>
        <v>failed4999</v>
      </c>
    </row>
    <row r="3739" spans="1:22" ht="43.2" hidden="1">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1">
        <f t="shared" si="352"/>
        <v>42297.691006944442</v>
      </c>
      <c r="T3739" s="11">
        <f t="shared" si="353"/>
        <v>42320.290972222225</v>
      </c>
      <c r="U37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39" t="str">
        <f>_xlfn.CONCAT(Table1[[#This Row],[state]],Table1[[#This Row],[Goal Range]])</f>
        <v>failed1000</v>
      </c>
    </row>
    <row r="3740" spans="1:22" ht="28.8" hidden="1">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1">
        <f t="shared" si="352"/>
        <v>41813.938715277778</v>
      </c>
      <c r="T3740" s="11">
        <f t="shared" si="353"/>
        <v>41835.916666666664</v>
      </c>
      <c r="U37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40" t="str">
        <f>_xlfn.CONCAT(Table1[[#This Row],[state]],Table1[[#This Row],[Goal Range]])</f>
        <v>failed4999</v>
      </c>
    </row>
    <row r="3741" spans="1:22" ht="43.2" hidden="1">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1">
        <f t="shared" si="352"/>
        <v>42548.449861111112</v>
      </c>
      <c r="T3741" s="11">
        <f t="shared" si="353"/>
        <v>42568.449861111112</v>
      </c>
      <c r="U37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41" t="str">
        <f>_xlfn.CONCAT(Table1[[#This Row],[state]],Table1[[#This Row],[Goal Range]])</f>
        <v>failed4999</v>
      </c>
    </row>
    <row r="3742" spans="1:22" ht="43.2" hidden="1">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1">
        <f t="shared" si="352"/>
        <v>41833.089756944442</v>
      </c>
      <c r="T3742" s="11">
        <f t="shared" si="353"/>
        <v>41863.079143518517</v>
      </c>
      <c r="U37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42" t="str">
        <f>_xlfn.CONCAT(Table1[[#This Row],[state]],Table1[[#This Row],[Goal Range]])</f>
        <v>failed4999</v>
      </c>
    </row>
    <row r="3743" spans="1:22" ht="43.2" hidden="1">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e">
        <f t="shared" si="349"/>
        <v>#DIV/0!</v>
      </c>
      <c r="Q3743" t="str">
        <f t="shared" si="350"/>
        <v>theater</v>
      </c>
      <c r="R3743" t="str">
        <f t="shared" si="351"/>
        <v>plays</v>
      </c>
      <c r="S3743" s="11">
        <f t="shared" si="352"/>
        <v>42325.920717592591</v>
      </c>
      <c r="T3743" s="11">
        <f t="shared" si="353"/>
        <v>42355.920717592591</v>
      </c>
      <c r="U37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743" t="str">
        <f>_xlfn.CONCAT(Table1[[#This Row],[state]],Table1[[#This Row],[Goal Range]])</f>
        <v>failed24999</v>
      </c>
    </row>
    <row r="3744" spans="1:22" ht="43.2" hidden="1">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1">
        <f t="shared" si="352"/>
        <v>41858.214629629627</v>
      </c>
      <c r="T3744" s="11">
        <f t="shared" si="353"/>
        <v>41888.214629629627</v>
      </c>
      <c r="U37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44" t="str">
        <f>_xlfn.CONCAT(Table1[[#This Row],[state]],Table1[[#This Row],[Goal Range]])</f>
        <v>failed9999</v>
      </c>
    </row>
    <row r="3745" spans="1:22" ht="28.8" hidden="1">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e">
        <f t="shared" si="349"/>
        <v>#DIV/0!</v>
      </c>
      <c r="Q3745" t="str">
        <f t="shared" si="350"/>
        <v>theater</v>
      </c>
      <c r="R3745" t="str">
        <f t="shared" si="351"/>
        <v>plays</v>
      </c>
      <c r="S3745" s="11">
        <f t="shared" si="352"/>
        <v>41793.710231481484</v>
      </c>
      <c r="T3745" s="11">
        <f t="shared" si="353"/>
        <v>41823.710231481484</v>
      </c>
      <c r="U37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45" t="str">
        <f>_xlfn.CONCAT(Table1[[#This Row],[state]],Table1[[#This Row],[Goal Range]])</f>
        <v>failed4999</v>
      </c>
    </row>
    <row r="3746" spans="1:22" ht="57.6" hidden="1">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e">
        <f t="shared" si="349"/>
        <v>#DIV/0!</v>
      </c>
      <c r="Q3746" t="str">
        <f t="shared" si="350"/>
        <v>theater</v>
      </c>
      <c r="R3746" t="str">
        <f t="shared" si="351"/>
        <v>plays</v>
      </c>
      <c r="S3746" s="11">
        <f t="shared" si="352"/>
        <v>41793.814259259263</v>
      </c>
      <c r="T3746" s="11">
        <f t="shared" si="353"/>
        <v>41825.165972222225</v>
      </c>
      <c r="U37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46" t="str">
        <f>_xlfn.CONCAT(Table1[[#This Row],[state]],Table1[[#This Row],[Goal Range]])</f>
        <v>failed4999</v>
      </c>
    </row>
    <row r="3747" spans="1:22" ht="43.2" hidden="1">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1">
        <f t="shared" si="352"/>
        <v>41831.697939814818</v>
      </c>
      <c r="T3747" s="11">
        <f t="shared" si="353"/>
        <v>41861.697939814818</v>
      </c>
      <c r="U37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47" t="str">
        <f>_xlfn.CONCAT(Table1[[#This Row],[state]],Table1[[#This Row],[Goal Range]])</f>
        <v>failed1000</v>
      </c>
    </row>
    <row r="3748" spans="1:22" hidden="1">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1">
        <f t="shared" si="352"/>
        <v>42621.389340277776</v>
      </c>
      <c r="T3748" s="11">
        <f t="shared" si="353"/>
        <v>42651.389340277776</v>
      </c>
      <c r="U37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48" t="str">
        <f>_xlfn.CONCAT(Table1[[#This Row],[state]],Table1[[#This Row],[Goal Range]])</f>
        <v>failed9999</v>
      </c>
    </row>
    <row r="3749" spans="1:22" ht="28.8" hidden="1">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1">
        <f t="shared" si="352"/>
        <v>42164.299722222218</v>
      </c>
      <c r="T3749" s="11">
        <f t="shared" si="353"/>
        <v>42190.957638888889</v>
      </c>
      <c r="U37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49" t="str">
        <f>_xlfn.CONCAT(Table1[[#This Row],[state]],Table1[[#This Row],[Goal Range]])</f>
        <v>failed4999</v>
      </c>
    </row>
    <row r="3750" spans="1:22" ht="43.2" hidden="1">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1">
        <f t="shared" si="352"/>
        <v>42395.706435185188</v>
      </c>
      <c r="T3750" s="11">
        <f t="shared" si="353"/>
        <v>42416.249305555553</v>
      </c>
      <c r="U37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50" t="str">
        <f>_xlfn.CONCAT(Table1[[#This Row],[state]],Table1[[#This Row],[Goal Range]])</f>
        <v>successful9999</v>
      </c>
    </row>
    <row r="3751" spans="1:22" ht="43.2" hidden="1">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1">
        <f t="shared" si="352"/>
        <v>42458.127175925925</v>
      </c>
      <c r="T3751" s="11">
        <f t="shared" si="353"/>
        <v>42489.165972222225</v>
      </c>
      <c r="U37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51" t="str">
        <f>_xlfn.CONCAT(Table1[[#This Row],[state]],Table1[[#This Row],[Goal Range]])</f>
        <v>successful1000</v>
      </c>
    </row>
    <row r="3752" spans="1:22" ht="86.4" hidden="1">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1">
        <f t="shared" si="352"/>
        <v>42016.981574074074</v>
      </c>
      <c r="T3752" s="11">
        <f t="shared" si="353"/>
        <v>42045.332638888889</v>
      </c>
      <c r="U37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52" t="str">
        <f>_xlfn.CONCAT(Table1[[#This Row],[state]],Table1[[#This Row],[Goal Range]])</f>
        <v>successful9999</v>
      </c>
    </row>
    <row r="3753" spans="1:22" ht="43.2" hidden="1">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1">
        <f t="shared" si="352"/>
        <v>42403.035567129627</v>
      </c>
      <c r="T3753" s="11">
        <f t="shared" si="353"/>
        <v>42462.993900462956</v>
      </c>
      <c r="U37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53" t="str">
        <f>_xlfn.CONCAT(Table1[[#This Row],[state]],Table1[[#This Row],[Goal Range]])</f>
        <v>successful4999</v>
      </c>
    </row>
    <row r="3754" spans="1:22" ht="57.6" hidden="1">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1">
        <f t="shared" si="352"/>
        <v>42619.802488425921</v>
      </c>
      <c r="T3754" s="11">
        <f t="shared" si="353"/>
        <v>42659.875</v>
      </c>
      <c r="U37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54" t="str">
        <f>_xlfn.CONCAT(Table1[[#This Row],[state]],Table1[[#This Row],[Goal Range]])</f>
        <v>successful1000</v>
      </c>
    </row>
    <row r="3755" spans="1:22" ht="43.2" hidden="1">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1">
        <f t="shared" si="352"/>
        <v>42128.824074074073</v>
      </c>
      <c r="T3755" s="11">
        <f t="shared" si="353"/>
        <v>42158</v>
      </c>
      <c r="U37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55" t="str">
        <f>_xlfn.CONCAT(Table1[[#This Row],[state]],Table1[[#This Row],[Goal Range]])</f>
        <v>successful9999</v>
      </c>
    </row>
    <row r="3756" spans="1:22" ht="43.2" hidden="1">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1">
        <f t="shared" si="352"/>
        <v>41808.881215277775</v>
      </c>
      <c r="T3756" s="11">
        <f t="shared" si="353"/>
        <v>41846.207638888889</v>
      </c>
      <c r="U37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56" t="str">
        <f>_xlfn.CONCAT(Table1[[#This Row],[state]],Table1[[#This Row],[Goal Range]])</f>
        <v>successful4999</v>
      </c>
    </row>
    <row r="3757" spans="1:22" ht="43.2" hidden="1">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1">
        <f t="shared" si="352"/>
        <v>42445.866979166662</v>
      </c>
      <c r="T3757" s="11">
        <f t="shared" si="353"/>
        <v>42475.866979166662</v>
      </c>
      <c r="U37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57" t="str">
        <f>_xlfn.CONCAT(Table1[[#This Row],[state]],Table1[[#This Row],[Goal Range]])</f>
        <v>successful1000</v>
      </c>
    </row>
    <row r="3758" spans="1:22" ht="43.2" hidden="1">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1">
        <f t="shared" si="352"/>
        <v>41771.814791666664</v>
      </c>
      <c r="T3758" s="11">
        <f t="shared" si="353"/>
        <v>41801.814791666664</v>
      </c>
      <c r="U37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58" t="str">
        <f>_xlfn.CONCAT(Table1[[#This Row],[state]],Table1[[#This Row],[Goal Range]])</f>
        <v>successful4999</v>
      </c>
    </row>
    <row r="3759" spans="1:22" ht="43.2" hidden="1">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1">
        <f t="shared" si="352"/>
        <v>41954.850868055553</v>
      </c>
      <c r="T3759" s="11">
        <f t="shared" si="353"/>
        <v>41974.850868055553</v>
      </c>
      <c r="U37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59" t="str">
        <f>_xlfn.CONCAT(Table1[[#This Row],[state]],Table1[[#This Row],[Goal Range]])</f>
        <v>successful4999</v>
      </c>
    </row>
    <row r="3760" spans="1:22" ht="28.8" hidden="1">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1">
        <f t="shared" si="352"/>
        <v>41747.471504629626</v>
      </c>
      <c r="T3760" s="11">
        <f t="shared" si="353"/>
        <v>41778.208333333336</v>
      </c>
      <c r="U37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60" t="str">
        <f>_xlfn.CONCAT(Table1[[#This Row],[state]],Table1[[#This Row],[Goal Range]])</f>
        <v>successful4999</v>
      </c>
    </row>
    <row r="3761" spans="1:22" ht="28.8" hidden="1">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1">
        <f t="shared" si="352"/>
        <v>42182.108252314814</v>
      </c>
      <c r="T3761" s="11">
        <f t="shared" si="353"/>
        <v>42242.108252314814</v>
      </c>
      <c r="U37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61" t="str">
        <f>_xlfn.CONCAT(Table1[[#This Row],[state]],Table1[[#This Row],[Goal Range]])</f>
        <v>successful4999</v>
      </c>
    </row>
    <row r="3762" spans="1:22" ht="43.2" hidden="1">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1">
        <f t="shared" si="352"/>
        <v>41739.525300925925</v>
      </c>
      <c r="T3762" s="11">
        <f t="shared" si="353"/>
        <v>41764.525300925925</v>
      </c>
      <c r="U37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62" t="str">
        <f>_xlfn.CONCAT(Table1[[#This Row],[state]],Table1[[#This Row],[Goal Range]])</f>
        <v>successful9999</v>
      </c>
    </row>
    <row r="3763" spans="1:22" ht="57.6" hidden="1">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1">
        <f t="shared" si="352"/>
        <v>42173.466863425929</v>
      </c>
      <c r="T3763" s="11">
        <f t="shared" si="353"/>
        <v>42226.958333333328</v>
      </c>
      <c r="U37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63" t="str">
        <f>_xlfn.CONCAT(Table1[[#This Row],[state]],Table1[[#This Row],[Goal Range]])</f>
        <v>successful1000</v>
      </c>
    </row>
    <row r="3764" spans="1:22" ht="43.2" hidden="1">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1">
        <f t="shared" si="352"/>
        <v>42193.813530092593</v>
      </c>
      <c r="T3764" s="11">
        <f t="shared" si="353"/>
        <v>42218.813530092593</v>
      </c>
      <c r="U37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64" t="str">
        <f>_xlfn.CONCAT(Table1[[#This Row],[state]],Table1[[#This Row],[Goal Range]])</f>
        <v>successful4999</v>
      </c>
    </row>
    <row r="3765" spans="1:22" ht="28.8" hidden="1">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1">
        <f t="shared" si="352"/>
        <v>42065.750300925924</v>
      </c>
      <c r="T3765" s="11">
        <f t="shared" si="353"/>
        <v>42095.708634259259</v>
      </c>
      <c r="U37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65" t="str">
        <f>_xlfn.CONCAT(Table1[[#This Row],[state]],Table1[[#This Row],[Goal Range]])</f>
        <v>successful9999</v>
      </c>
    </row>
    <row r="3766" spans="1:22" ht="43.2" hidden="1">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1">
        <f t="shared" si="352"/>
        <v>42499.842962962968</v>
      </c>
      <c r="T3766" s="11">
        <f t="shared" si="353"/>
        <v>42519.024999999994</v>
      </c>
      <c r="U37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66" t="str">
        <f>_xlfn.CONCAT(Table1[[#This Row],[state]],Table1[[#This Row],[Goal Range]])</f>
        <v>successful4999</v>
      </c>
    </row>
    <row r="3767" spans="1:22" ht="43.2" hidden="1">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1">
        <f t="shared" si="352"/>
        <v>41820.776412037041</v>
      </c>
      <c r="T3767" s="11">
        <f t="shared" si="353"/>
        <v>41850.776412037041</v>
      </c>
      <c r="U37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67" t="str">
        <f>_xlfn.CONCAT(Table1[[#This Row],[state]],Table1[[#This Row],[Goal Range]])</f>
        <v>successful9999</v>
      </c>
    </row>
    <row r="3768" spans="1:22" ht="43.2" hidden="1">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1">
        <f t="shared" si="352"/>
        <v>41788.167187500003</v>
      </c>
      <c r="T3768" s="11">
        <f t="shared" si="353"/>
        <v>41823.167187500003</v>
      </c>
      <c r="U37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768" t="str">
        <f>_xlfn.CONCAT(Table1[[#This Row],[state]],Table1[[#This Row],[Goal Range]])</f>
        <v>successful14999</v>
      </c>
    </row>
    <row r="3769" spans="1:22" ht="43.2" hidden="1">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1">
        <f t="shared" si="352"/>
        <v>42050.019641203704</v>
      </c>
      <c r="T3769" s="11">
        <f t="shared" si="353"/>
        <v>42064.207638888889</v>
      </c>
      <c r="U37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69" t="str">
        <f>_xlfn.CONCAT(Table1[[#This Row],[state]],Table1[[#This Row],[Goal Range]])</f>
        <v>successful4999</v>
      </c>
    </row>
    <row r="3770" spans="1:22" ht="43.2" hidden="1">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1">
        <f t="shared" si="352"/>
        <v>41772.727893518517</v>
      </c>
      <c r="T3770" s="11">
        <f t="shared" si="353"/>
        <v>41802.727893518517</v>
      </c>
      <c r="U37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70" t="str">
        <f>_xlfn.CONCAT(Table1[[#This Row],[state]],Table1[[#This Row],[Goal Range]])</f>
        <v>successful4999</v>
      </c>
    </row>
    <row r="3771" spans="1:22" ht="43.2" hidden="1">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1">
        <f t="shared" si="352"/>
        <v>42445.598136574074</v>
      </c>
      <c r="T3771" s="11">
        <f t="shared" si="353"/>
        <v>42475.598136574074</v>
      </c>
      <c r="U37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71" t="str">
        <f>_xlfn.CONCAT(Table1[[#This Row],[state]],Table1[[#This Row],[Goal Range]])</f>
        <v>successful4999</v>
      </c>
    </row>
    <row r="3772" spans="1:22" ht="43.2" hidden="1">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1">
        <f t="shared" si="352"/>
        <v>42138.930671296301</v>
      </c>
      <c r="T3772" s="11">
        <f t="shared" si="353"/>
        <v>42168.930671296301</v>
      </c>
      <c r="U37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72" t="str">
        <f>_xlfn.CONCAT(Table1[[#This Row],[state]],Table1[[#This Row],[Goal Range]])</f>
        <v>successful4999</v>
      </c>
    </row>
    <row r="3773" spans="1:22" ht="28.8" hidden="1">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1">
        <f t="shared" si="352"/>
        <v>42493.857083333336</v>
      </c>
      <c r="T3773" s="11">
        <f t="shared" si="353"/>
        <v>42508</v>
      </c>
      <c r="U37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73" t="str">
        <f>_xlfn.CONCAT(Table1[[#This Row],[state]],Table1[[#This Row],[Goal Range]])</f>
        <v>successful4999</v>
      </c>
    </row>
    <row r="3774" spans="1:22" ht="43.2" hidden="1">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1">
        <f t="shared" si="352"/>
        <v>42682.616967592592</v>
      </c>
      <c r="T3774" s="11">
        <f t="shared" si="353"/>
        <v>42703.25</v>
      </c>
      <c r="U37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74" t="str">
        <f>_xlfn.CONCAT(Table1[[#This Row],[state]],Table1[[#This Row],[Goal Range]])</f>
        <v>successful9999</v>
      </c>
    </row>
    <row r="3775" spans="1:22" ht="28.8" hidden="1">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1">
        <f t="shared" si="352"/>
        <v>42656.005173611105</v>
      </c>
      <c r="T3775" s="11">
        <f t="shared" si="353"/>
        <v>42689.088888888888</v>
      </c>
      <c r="U37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75" t="str">
        <f>_xlfn.CONCAT(Table1[[#This Row],[state]],Table1[[#This Row],[Goal Range]])</f>
        <v>successful9999</v>
      </c>
    </row>
    <row r="3776" spans="1:22" ht="57.6" hidden="1">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1">
        <f t="shared" si="352"/>
        <v>42087.792303240742</v>
      </c>
      <c r="T3776" s="11">
        <f t="shared" si="353"/>
        <v>42103.792303240742</v>
      </c>
      <c r="U37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76" t="str">
        <f>_xlfn.CONCAT(Table1[[#This Row],[state]],Table1[[#This Row],[Goal Range]])</f>
        <v>successful4999</v>
      </c>
    </row>
    <row r="3777" spans="1:22" ht="43.2" hidden="1">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1">
        <f t="shared" si="352"/>
        <v>42075.942627314813</v>
      </c>
      <c r="T3777" s="11">
        <f t="shared" si="353"/>
        <v>42103.166666666672</v>
      </c>
      <c r="U37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77" t="str">
        <f>_xlfn.CONCAT(Table1[[#This Row],[state]],Table1[[#This Row],[Goal Range]])</f>
        <v>successful4999</v>
      </c>
    </row>
    <row r="3778" spans="1:22" ht="57.6" hidden="1">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354">E3778/D3778</f>
        <v>1.0671250000000001</v>
      </c>
      <c r="P3778" s="6">
        <f t="shared" si="349"/>
        <v>90.819148936170208</v>
      </c>
      <c r="Q3778" t="str">
        <f t="shared" si="350"/>
        <v>theater</v>
      </c>
      <c r="R3778" t="str">
        <f t="shared" si="351"/>
        <v>musical</v>
      </c>
      <c r="S3778" s="11">
        <f t="shared" si="352"/>
        <v>41814.367800925924</v>
      </c>
      <c r="T3778" s="11">
        <f t="shared" si="353"/>
        <v>41852.041666666664</v>
      </c>
      <c r="U37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78" t="str">
        <f>_xlfn.CONCAT(Table1[[#This Row],[state]],Table1[[#This Row],[Goal Range]])</f>
        <v>successful9999</v>
      </c>
    </row>
    <row r="3779" spans="1:22" ht="43.2" hidden="1">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354"/>
        <v>1.4319999999999999</v>
      </c>
      <c r="P3779" s="6">
        <f t="shared" ref="P3779:P3842" si="355">E3779/L3779</f>
        <v>48.542372881355931</v>
      </c>
      <c r="Q3779" t="str">
        <f t="shared" ref="Q3779:Q3842" si="356">LEFT(N3779,FIND("/",N3779)-1)</f>
        <v>theater</v>
      </c>
      <c r="R3779" t="str">
        <f t="shared" ref="R3779:R3842" si="357">RIGHT(N3779,LEN(N3779)-FIND("/",N3779))</f>
        <v>musical</v>
      </c>
      <c r="S3779" s="11">
        <f t="shared" ref="S3779:S3842" si="358">(((J3779/60)/60)/24)+DATE(1970,1,1)</f>
        <v>41887.111354166671</v>
      </c>
      <c r="T3779" s="11">
        <f t="shared" ref="T3779:T3842" si="359">(((I3779/60)/60)/24)+DATE(1970,1,1)</f>
        <v>41909.166666666664</v>
      </c>
      <c r="U37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79" t="str">
        <f>_xlfn.CONCAT(Table1[[#This Row],[state]],Table1[[#This Row],[Goal Range]])</f>
        <v>successful4999</v>
      </c>
    </row>
    <row r="3780" spans="1:22" ht="28.8" hidden="1">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1">
        <f t="shared" si="358"/>
        <v>41989.819212962961</v>
      </c>
      <c r="T3780" s="11">
        <f t="shared" si="359"/>
        <v>42049.819212962961</v>
      </c>
      <c r="U37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80" t="str">
        <f>_xlfn.CONCAT(Table1[[#This Row],[state]],Table1[[#This Row],[Goal Range]])</f>
        <v>successful4999</v>
      </c>
    </row>
    <row r="3781" spans="1:22" ht="28.8" hidden="1">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1">
        <f t="shared" si="358"/>
        <v>42425.735416666663</v>
      </c>
      <c r="T3781" s="11">
        <f t="shared" si="359"/>
        <v>42455.693750000006</v>
      </c>
      <c r="U37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781" t="str">
        <f>_xlfn.CONCAT(Table1[[#This Row],[state]],Table1[[#This Row],[Goal Range]])</f>
        <v>successful19999</v>
      </c>
    </row>
    <row r="3782" spans="1:22" ht="43.2" hidden="1">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1">
        <f t="shared" si="358"/>
        <v>42166.219733796301</v>
      </c>
      <c r="T3782" s="11">
        <f t="shared" si="359"/>
        <v>42198.837499999994</v>
      </c>
      <c r="U37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82" t="str">
        <f>_xlfn.CONCAT(Table1[[#This Row],[state]],Table1[[#This Row],[Goal Range]])</f>
        <v>successful4999</v>
      </c>
    </row>
    <row r="3783" spans="1:22" ht="57.6" hidden="1">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1">
        <f t="shared" si="358"/>
        <v>41865.882928240739</v>
      </c>
      <c r="T3783" s="11">
        <f t="shared" si="359"/>
        <v>41890.882928240739</v>
      </c>
      <c r="U37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83" t="str">
        <f>_xlfn.CONCAT(Table1[[#This Row],[state]],Table1[[#This Row],[Goal Range]])</f>
        <v>successful4999</v>
      </c>
    </row>
    <row r="3784" spans="1:22" ht="43.2" hidden="1">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1">
        <f t="shared" si="358"/>
        <v>42546.862233796302</v>
      </c>
      <c r="T3784" s="11">
        <f t="shared" si="359"/>
        <v>42575.958333333328</v>
      </c>
      <c r="U37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84" t="str">
        <f>_xlfn.CONCAT(Table1[[#This Row],[state]],Table1[[#This Row],[Goal Range]])</f>
        <v>successful4999</v>
      </c>
    </row>
    <row r="3785" spans="1:22" ht="43.2" hidden="1">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1">
        <f t="shared" si="358"/>
        <v>42420.140277777777</v>
      </c>
      <c r="T3785" s="11">
        <f t="shared" si="359"/>
        <v>42444.666666666672</v>
      </c>
      <c r="U37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85" t="str">
        <f>_xlfn.CONCAT(Table1[[#This Row],[state]],Table1[[#This Row],[Goal Range]])</f>
        <v>successful4999</v>
      </c>
    </row>
    <row r="3786" spans="1:22" ht="43.2" hidden="1">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1">
        <f t="shared" si="358"/>
        <v>42531.980694444443</v>
      </c>
      <c r="T3786" s="11">
        <f t="shared" si="359"/>
        <v>42561.980694444443</v>
      </c>
      <c r="U37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86" t="str">
        <f>_xlfn.CONCAT(Table1[[#This Row],[state]],Table1[[#This Row],[Goal Range]])</f>
        <v>successful4999</v>
      </c>
    </row>
    <row r="3787" spans="1:22" ht="43.2" hidden="1">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1">
        <f t="shared" si="358"/>
        <v>42548.63853009259</v>
      </c>
      <c r="T3787" s="11">
        <f t="shared" si="359"/>
        <v>42584.418749999997</v>
      </c>
      <c r="U37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87" t="str">
        <f>_xlfn.CONCAT(Table1[[#This Row],[state]],Table1[[#This Row],[Goal Range]])</f>
        <v>successful4999</v>
      </c>
    </row>
    <row r="3788" spans="1:22" ht="43.2" hidden="1">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1">
        <f t="shared" si="358"/>
        <v>42487.037905092591</v>
      </c>
      <c r="T3788" s="11">
        <f t="shared" si="359"/>
        <v>42517.037905092591</v>
      </c>
      <c r="U37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88" t="str">
        <f>_xlfn.CONCAT(Table1[[#This Row],[state]],Table1[[#This Row],[Goal Range]])</f>
        <v>successful9999</v>
      </c>
    </row>
    <row r="3789" spans="1:22" ht="43.2" hidden="1">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1">
        <f t="shared" si="358"/>
        <v>42167.534791666665</v>
      </c>
      <c r="T3789" s="11">
        <f t="shared" si="359"/>
        <v>42196.165972222225</v>
      </c>
      <c r="U37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89" t="str">
        <f>_xlfn.CONCAT(Table1[[#This Row],[state]],Table1[[#This Row],[Goal Range]])</f>
        <v>successful1000</v>
      </c>
    </row>
    <row r="3790" spans="1:22" ht="72" hidden="1">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1">
        <f t="shared" si="358"/>
        <v>42333.695821759262</v>
      </c>
      <c r="T3790" s="11">
        <f t="shared" si="359"/>
        <v>42361.679166666669</v>
      </c>
      <c r="U37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790" t="str">
        <f>_xlfn.CONCAT(Table1[[#This Row],[state]],Table1[[#This Row],[Goal Range]])</f>
        <v>failed50000</v>
      </c>
    </row>
    <row r="3791" spans="1:22" ht="43.2" hidden="1">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1">
        <f t="shared" si="358"/>
        <v>42138.798819444448</v>
      </c>
      <c r="T3791" s="11">
        <f t="shared" si="359"/>
        <v>42170.798819444448</v>
      </c>
      <c r="U37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91" t="str">
        <f>_xlfn.CONCAT(Table1[[#This Row],[state]],Table1[[#This Row],[Goal Range]])</f>
        <v>failed4999</v>
      </c>
    </row>
    <row r="3792" spans="1:22" ht="43.2" hidden="1">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e">
        <f t="shared" si="355"/>
        <v>#DIV/0!</v>
      </c>
      <c r="Q3792" t="str">
        <f t="shared" si="356"/>
        <v>theater</v>
      </c>
      <c r="R3792" t="str">
        <f t="shared" si="357"/>
        <v>musical</v>
      </c>
      <c r="S3792" s="11">
        <f t="shared" si="358"/>
        <v>42666.666932870372</v>
      </c>
      <c r="T3792" s="11">
        <f t="shared" si="359"/>
        <v>42696.708599537036</v>
      </c>
      <c r="U37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792" t="str">
        <f>_xlfn.CONCAT(Table1[[#This Row],[state]],Table1[[#This Row],[Goal Range]])</f>
        <v>failed19999</v>
      </c>
    </row>
    <row r="3793" spans="1:22" ht="28.8" hidden="1">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e">
        <f t="shared" si="355"/>
        <v>#DIV/0!</v>
      </c>
      <c r="Q3793" t="str">
        <f t="shared" si="356"/>
        <v>theater</v>
      </c>
      <c r="R3793" t="str">
        <f t="shared" si="357"/>
        <v>musical</v>
      </c>
      <c r="S3793" s="11">
        <f t="shared" si="358"/>
        <v>41766.692037037035</v>
      </c>
      <c r="T3793" s="11">
        <f t="shared" si="359"/>
        <v>41826.692037037035</v>
      </c>
      <c r="U37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793" t="str">
        <f>_xlfn.CONCAT(Table1[[#This Row],[state]],Table1[[#This Row],[Goal Range]])</f>
        <v>failed4999</v>
      </c>
    </row>
    <row r="3794" spans="1:22" ht="28.8" hidden="1">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1">
        <f t="shared" si="358"/>
        <v>42170.447013888886</v>
      </c>
      <c r="T3794" s="11">
        <f t="shared" si="359"/>
        <v>42200.447013888886</v>
      </c>
      <c r="U37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794" t="str">
        <f>_xlfn.CONCAT(Table1[[#This Row],[state]],Table1[[#This Row],[Goal Range]])</f>
        <v>failed14999</v>
      </c>
    </row>
    <row r="3795" spans="1:22" ht="43.2" hidden="1">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1">
        <f t="shared" si="358"/>
        <v>41968.938993055555</v>
      </c>
      <c r="T3795" s="11">
        <f t="shared" si="359"/>
        <v>41989.938993055555</v>
      </c>
      <c r="U37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95" t="str">
        <f>_xlfn.CONCAT(Table1[[#This Row],[state]],Table1[[#This Row],[Goal Range]])</f>
        <v>failed9999</v>
      </c>
    </row>
    <row r="3796" spans="1:22" ht="43.2" hidden="1">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1">
        <f t="shared" si="358"/>
        <v>42132.58048611111</v>
      </c>
      <c r="T3796" s="11">
        <f t="shared" si="359"/>
        <v>42162.58048611111</v>
      </c>
      <c r="U37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96" t="str">
        <f>_xlfn.CONCAT(Table1[[#This Row],[state]],Table1[[#This Row],[Goal Range]])</f>
        <v>failed9999</v>
      </c>
    </row>
    <row r="3797" spans="1:22" ht="43.2" hidden="1">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1">
        <f t="shared" si="358"/>
        <v>42201.436226851853</v>
      </c>
      <c r="T3797" s="11">
        <f t="shared" si="359"/>
        <v>42244.9375</v>
      </c>
      <c r="U37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797" t="str">
        <f>_xlfn.CONCAT(Table1[[#This Row],[state]],Table1[[#This Row],[Goal Range]])</f>
        <v>failed1000</v>
      </c>
    </row>
    <row r="3798" spans="1:22" ht="43.2" hidden="1">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1">
        <f t="shared" si="358"/>
        <v>42689.029583333337</v>
      </c>
      <c r="T3798" s="11">
        <f t="shared" si="359"/>
        <v>42749.029583333337</v>
      </c>
      <c r="U37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798" t="str">
        <f>_xlfn.CONCAT(Table1[[#This Row],[state]],Table1[[#This Row],[Goal Range]])</f>
        <v>failed24999</v>
      </c>
    </row>
    <row r="3799" spans="1:22" ht="57.6" hidden="1">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1">
        <f t="shared" si="358"/>
        <v>42084.881539351853</v>
      </c>
      <c r="T3799" s="11">
        <f t="shared" si="359"/>
        <v>42114.881539351853</v>
      </c>
      <c r="U37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799" t="str">
        <f>_xlfn.CONCAT(Table1[[#This Row],[state]],Table1[[#This Row],[Goal Range]])</f>
        <v>failed9999</v>
      </c>
    </row>
    <row r="3800" spans="1:22" ht="43.2" hidden="1">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1">
        <f t="shared" si="358"/>
        <v>41831.722777777781</v>
      </c>
      <c r="T3800" s="11">
        <f t="shared" si="359"/>
        <v>41861.722777777781</v>
      </c>
      <c r="U38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800" t="str">
        <f>_xlfn.CONCAT(Table1[[#This Row],[state]],Table1[[#This Row],[Goal Range]])</f>
        <v>failed50000</v>
      </c>
    </row>
    <row r="3801" spans="1:22" ht="43.2" hidden="1">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1">
        <f t="shared" si="358"/>
        <v>42410.93105324074</v>
      </c>
      <c r="T3801" s="11">
        <f t="shared" si="359"/>
        <v>42440.93105324074</v>
      </c>
      <c r="U38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801" t="str">
        <f>_xlfn.CONCAT(Table1[[#This Row],[state]],Table1[[#This Row],[Goal Range]])</f>
        <v>failed14999</v>
      </c>
    </row>
    <row r="3802" spans="1:22" ht="43.2" hidden="1">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1">
        <f t="shared" si="358"/>
        <v>41982.737071759257</v>
      </c>
      <c r="T3802" s="11">
        <f t="shared" si="359"/>
        <v>42015.207638888889</v>
      </c>
      <c r="U38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802" t="str">
        <f>_xlfn.CONCAT(Table1[[#This Row],[state]],Table1[[#This Row],[Goal Range]])</f>
        <v>failed24999</v>
      </c>
    </row>
    <row r="3803" spans="1:22" ht="43.2" hidden="1">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1">
        <f t="shared" si="358"/>
        <v>41975.676111111112</v>
      </c>
      <c r="T3803" s="11">
        <f t="shared" si="359"/>
        <v>42006.676111111112</v>
      </c>
      <c r="U38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03" t="str">
        <f>_xlfn.CONCAT(Table1[[#This Row],[state]],Table1[[#This Row],[Goal Range]])</f>
        <v>failed9999</v>
      </c>
    </row>
    <row r="3804" spans="1:22" ht="43.2" hidden="1">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e">
        <f t="shared" si="355"/>
        <v>#DIV/0!</v>
      </c>
      <c r="Q3804" t="str">
        <f t="shared" si="356"/>
        <v>theater</v>
      </c>
      <c r="R3804" t="str">
        <f t="shared" si="357"/>
        <v>musical</v>
      </c>
      <c r="S3804" s="11">
        <f t="shared" si="358"/>
        <v>42269.126226851848</v>
      </c>
      <c r="T3804" s="11">
        <f t="shared" si="359"/>
        <v>42299.126226851848</v>
      </c>
      <c r="U38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04" t="str">
        <f>_xlfn.CONCAT(Table1[[#This Row],[state]],Table1[[#This Row],[Goal Range]])</f>
        <v>failed4999</v>
      </c>
    </row>
    <row r="3805" spans="1:22" ht="28.8" hidden="1">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1">
        <f t="shared" si="358"/>
        <v>42403.971851851849</v>
      </c>
      <c r="T3805" s="11">
        <f t="shared" si="359"/>
        <v>42433.971851851849</v>
      </c>
      <c r="U38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805" t="str">
        <f>_xlfn.CONCAT(Table1[[#This Row],[state]],Table1[[#This Row],[Goal Range]])</f>
        <v>failed14999</v>
      </c>
    </row>
    <row r="3806" spans="1:22" ht="43.2" hidden="1">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e">
        <f t="shared" si="355"/>
        <v>#DIV/0!</v>
      </c>
      <c r="Q3806" t="str">
        <f t="shared" si="356"/>
        <v>theater</v>
      </c>
      <c r="R3806" t="str">
        <f t="shared" si="357"/>
        <v>musical</v>
      </c>
      <c r="S3806" s="11">
        <f t="shared" si="358"/>
        <v>42527.00953703704</v>
      </c>
      <c r="T3806" s="11">
        <f t="shared" si="359"/>
        <v>42582.291666666672</v>
      </c>
      <c r="U38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06" t="str">
        <f>_xlfn.CONCAT(Table1[[#This Row],[state]],Table1[[#This Row],[Goal Range]])</f>
        <v>failed9999</v>
      </c>
    </row>
    <row r="3807" spans="1:22" ht="43.2" hidden="1">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1">
        <f t="shared" si="358"/>
        <v>41849.887037037035</v>
      </c>
      <c r="T3807" s="11">
        <f t="shared" si="359"/>
        <v>41909.887037037035</v>
      </c>
      <c r="U38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807" t="str">
        <f>_xlfn.CONCAT(Table1[[#This Row],[state]],Table1[[#This Row],[Goal Range]])</f>
        <v>failed50000</v>
      </c>
    </row>
    <row r="3808" spans="1:22" ht="57.6" hidden="1">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1">
        <f t="shared" si="358"/>
        <v>41799.259039351848</v>
      </c>
      <c r="T3808" s="11">
        <f t="shared" si="359"/>
        <v>41819.259039351848</v>
      </c>
      <c r="U38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08" t="str">
        <f>_xlfn.CONCAT(Table1[[#This Row],[state]],Table1[[#This Row],[Goal Range]])</f>
        <v>failed9999</v>
      </c>
    </row>
    <row r="3809" spans="1:22" ht="43.2" hidden="1">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1">
        <f t="shared" si="358"/>
        <v>42090.909016203703</v>
      </c>
      <c r="T3809" s="11">
        <f t="shared" si="359"/>
        <v>42097.909016203703</v>
      </c>
      <c r="U38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09" t="str">
        <f>_xlfn.CONCAT(Table1[[#This Row],[state]],Table1[[#This Row],[Goal Range]])</f>
        <v>failed4999</v>
      </c>
    </row>
    <row r="3810" spans="1:22" ht="43.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1">
        <f t="shared" si="358"/>
        <v>42059.453923611116</v>
      </c>
      <c r="T3810" s="11">
        <f t="shared" si="359"/>
        <v>42119.412256944444</v>
      </c>
      <c r="U38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10" t="str">
        <f>_xlfn.CONCAT(Table1[[#This Row],[state]],Table1[[#This Row],[Goal Range]])</f>
        <v>successful4999</v>
      </c>
    </row>
    <row r="3811" spans="1:22" ht="43.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1">
        <f t="shared" si="358"/>
        <v>41800.526701388888</v>
      </c>
      <c r="T3811" s="11">
        <f t="shared" si="359"/>
        <v>41850.958333333336</v>
      </c>
      <c r="U38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11" t="str">
        <f>_xlfn.CONCAT(Table1[[#This Row],[state]],Table1[[#This Row],[Goal Range]])</f>
        <v>successful4999</v>
      </c>
    </row>
    <row r="3812" spans="1:22" ht="43.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1">
        <f t="shared" si="358"/>
        <v>42054.849050925928</v>
      </c>
      <c r="T3812" s="11">
        <f t="shared" si="359"/>
        <v>42084.807384259257</v>
      </c>
      <c r="U38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12" t="str">
        <f>_xlfn.CONCAT(Table1[[#This Row],[state]],Table1[[#This Row],[Goal Range]])</f>
        <v>successful4999</v>
      </c>
    </row>
    <row r="3813" spans="1:22" ht="43.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1">
        <f t="shared" si="358"/>
        <v>42487.62700231481</v>
      </c>
      <c r="T3813" s="11">
        <f t="shared" si="359"/>
        <v>42521.458333333328</v>
      </c>
      <c r="U38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13" t="str">
        <f>_xlfn.CONCAT(Table1[[#This Row],[state]],Table1[[#This Row],[Goal Range]])</f>
        <v>successful1000</v>
      </c>
    </row>
    <row r="3814" spans="1:22" ht="43.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1">
        <f t="shared" si="358"/>
        <v>42109.751250000001</v>
      </c>
      <c r="T3814" s="11">
        <f t="shared" si="359"/>
        <v>42156.165972222225</v>
      </c>
      <c r="U38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14" t="str">
        <f>_xlfn.CONCAT(Table1[[#This Row],[state]],Table1[[#This Row],[Goal Range]])</f>
        <v>successful4999</v>
      </c>
    </row>
    <row r="3815" spans="1:22" ht="43.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1">
        <f t="shared" si="358"/>
        <v>42497.275706018518</v>
      </c>
      <c r="T3815" s="11">
        <f t="shared" si="359"/>
        <v>42535.904861111107</v>
      </c>
      <c r="U38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15" t="str">
        <f>_xlfn.CONCAT(Table1[[#This Row],[state]],Table1[[#This Row],[Goal Range]])</f>
        <v>successful4999</v>
      </c>
    </row>
    <row r="3816" spans="1:22" ht="43.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1">
        <f t="shared" si="358"/>
        <v>42058.904074074075</v>
      </c>
      <c r="T3816" s="11">
        <f t="shared" si="359"/>
        <v>42095.165972222225</v>
      </c>
      <c r="U38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16" t="str">
        <f>_xlfn.CONCAT(Table1[[#This Row],[state]],Table1[[#This Row],[Goal Range]])</f>
        <v>successful4999</v>
      </c>
    </row>
    <row r="3817" spans="1:22" ht="28.8">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1">
        <f t="shared" si="358"/>
        <v>42207.259918981479</v>
      </c>
      <c r="T3817" s="11">
        <f t="shared" si="359"/>
        <v>42236.958333333328</v>
      </c>
      <c r="U38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17" t="str">
        <f>_xlfn.CONCAT(Table1[[#This Row],[state]],Table1[[#This Row],[Goal Range]])</f>
        <v>successful4999</v>
      </c>
    </row>
    <row r="3818" spans="1:22" ht="57.6">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1">
        <f t="shared" si="358"/>
        <v>41807.690081018518</v>
      </c>
      <c r="T3818" s="11">
        <f t="shared" si="359"/>
        <v>41837.690081018518</v>
      </c>
      <c r="U38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18" t="str">
        <f>_xlfn.CONCAT(Table1[[#This Row],[state]],Table1[[#This Row],[Goal Range]])</f>
        <v>successful4999</v>
      </c>
    </row>
    <row r="3819" spans="1:22" ht="43.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1">
        <f t="shared" si="358"/>
        <v>42284.69694444444</v>
      </c>
      <c r="T3819" s="11">
        <f t="shared" si="359"/>
        <v>42301.165972222225</v>
      </c>
      <c r="U38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19" t="str">
        <f>_xlfn.CONCAT(Table1[[#This Row],[state]],Table1[[#This Row],[Goal Range]])</f>
        <v>successful4999</v>
      </c>
    </row>
    <row r="3820" spans="1:22" ht="43.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1">
        <f t="shared" si="358"/>
        <v>42045.84238425926</v>
      </c>
      <c r="T3820" s="11">
        <f t="shared" si="359"/>
        <v>42075.800717592589</v>
      </c>
      <c r="U38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20" t="str">
        <f>_xlfn.CONCAT(Table1[[#This Row],[state]],Table1[[#This Row],[Goal Range]])</f>
        <v>successful1000</v>
      </c>
    </row>
    <row r="3821" spans="1:22" ht="4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1">
        <f t="shared" si="358"/>
        <v>42184.209537037037</v>
      </c>
      <c r="T3821" s="11">
        <f t="shared" si="359"/>
        <v>42202.876388888893</v>
      </c>
      <c r="U38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21" t="str">
        <f>_xlfn.CONCAT(Table1[[#This Row],[state]],Table1[[#This Row],[Goal Range]])</f>
        <v>successful4999</v>
      </c>
    </row>
    <row r="3822" spans="1:22" ht="43.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1">
        <f t="shared" si="358"/>
        <v>42160.651817129634</v>
      </c>
      <c r="T3822" s="11">
        <f t="shared" si="359"/>
        <v>42190.651817129634</v>
      </c>
      <c r="U38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22" t="str">
        <f>_xlfn.CONCAT(Table1[[#This Row],[state]],Table1[[#This Row],[Goal Range]])</f>
        <v>successful1000</v>
      </c>
    </row>
    <row r="3823" spans="1:22" ht="43.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1">
        <f t="shared" si="358"/>
        <v>42341.180636574078</v>
      </c>
      <c r="T3823" s="11">
        <f t="shared" si="359"/>
        <v>42373.180636574078</v>
      </c>
      <c r="U38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23" t="str">
        <f>_xlfn.CONCAT(Table1[[#This Row],[state]],Table1[[#This Row],[Goal Range]])</f>
        <v>successful4999</v>
      </c>
    </row>
    <row r="3824" spans="1:22" ht="57.6">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1">
        <f t="shared" si="358"/>
        <v>42329.838159722218</v>
      </c>
      <c r="T3824" s="11">
        <f t="shared" si="359"/>
        <v>42388.957638888889</v>
      </c>
      <c r="U38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24" t="str">
        <f>_xlfn.CONCAT(Table1[[#This Row],[state]],Table1[[#This Row],[Goal Range]])</f>
        <v>successful9999</v>
      </c>
    </row>
    <row r="3825" spans="1:22" ht="43.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1">
        <f t="shared" si="358"/>
        <v>42170.910231481481</v>
      </c>
      <c r="T3825" s="11">
        <f t="shared" si="359"/>
        <v>42205.165972222225</v>
      </c>
      <c r="U38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25" t="str">
        <f>_xlfn.CONCAT(Table1[[#This Row],[state]],Table1[[#This Row],[Goal Range]])</f>
        <v>successful4999</v>
      </c>
    </row>
    <row r="3826" spans="1:22" ht="43.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1">
        <f t="shared" si="358"/>
        <v>42571.626192129625</v>
      </c>
      <c r="T3826" s="11">
        <f t="shared" si="359"/>
        <v>42583.570138888885</v>
      </c>
      <c r="U38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26" t="str">
        <f>_xlfn.CONCAT(Table1[[#This Row],[state]],Table1[[#This Row],[Goal Range]])</f>
        <v>successful1000</v>
      </c>
    </row>
    <row r="3827" spans="1:22" ht="43.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1">
        <f t="shared" si="358"/>
        <v>42151.069606481484</v>
      </c>
      <c r="T3827" s="11">
        <f t="shared" si="359"/>
        <v>42172.069606481484</v>
      </c>
      <c r="U38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27" t="str">
        <f>_xlfn.CONCAT(Table1[[#This Row],[state]],Table1[[#This Row],[Goal Range]])</f>
        <v>successful9999</v>
      </c>
    </row>
    <row r="3828" spans="1:22" ht="28.8">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1">
        <f t="shared" si="358"/>
        <v>42101.423541666663</v>
      </c>
      <c r="T3828" s="11">
        <f t="shared" si="359"/>
        <v>42131.423541666663</v>
      </c>
      <c r="U38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28" t="str">
        <f>_xlfn.CONCAT(Table1[[#This Row],[state]],Table1[[#This Row],[Goal Range]])</f>
        <v>successful1000</v>
      </c>
    </row>
    <row r="3829" spans="1:22" ht="57.6">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1">
        <f t="shared" si="358"/>
        <v>42034.928252314814</v>
      </c>
      <c r="T3829" s="11">
        <f t="shared" si="359"/>
        <v>42090</v>
      </c>
      <c r="U38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29" t="str">
        <f>_xlfn.CONCAT(Table1[[#This Row],[state]],Table1[[#This Row],[Goal Range]])</f>
        <v>successful4999</v>
      </c>
    </row>
    <row r="3830" spans="1:22" ht="43.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1">
        <f t="shared" si="358"/>
        <v>41944.527627314819</v>
      </c>
      <c r="T3830" s="11">
        <f t="shared" si="359"/>
        <v>42004.569293981483</v>
      </c>
      <c r="U38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30" t="str">
        <f>_xlfn.CONCAT(Table1[[#This Row],[state]],Table1[[#This Row],[Goal Range]])</f>
        <v>successful9999</v>
      </c>
    </row>
    <row r="3831" spans="1:22" ht="43.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1">
        <f t="shared" si="358"/>
        <v>42593.865405092598</v>
      </c>
      <c r="T3831" s="11">
        <f t="shared" si="359"/>
        <v>42613.865405092598</v>
      </c>
      <c r="U38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31" t="str">
        <f>_xlfn.CONCAT(Table1[[#This Row],[state]],Table1[[#This Row],[Goal Range]])</f>
        <v>successful1000</v>
      </c>
    </row>
    <row r="3832" spans="1:22" ht="43.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1">
        <f t="shared" si="358"/>
        <v>42503.740868055553</v>
      </c>
      <c r="T3832" s="11">
        <f t="shared" si="359"/>
        <v>42517.740868055553</v>
      </c>
      <c r="U38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32" t="str">
        <f>_xlfn.CONCAT(Table1[[#This Row],[state]],Table1[[#This Row],[Goal Range]])</f>
        <v>successful1000</v>
      </c>
    </row>
    <row r="3833" spans="1:22" ht="57.6">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1">
        <f t="shared" si="358"/>
        <v>41927.848900462966</v>
      </c>
      <c r="T3833" s="11">
        <f t="shared" si="359"/>
        <v>41948.890567129631</v>
      </c>
      <c r="U38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33" t="str">
        <f>_xlfn.CONCAT(Table1[[#This Row],[state]],Table1[[#This Row],[Goal Range]])</f>
        <v>successful1000</v>
      </c>
    </row>
    <row r="3834" spans="1:22" ht="43.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1">
        <f t="shared" si="358"/>
        <v>42375.114988425921</v>
      </c>
      <c r="T3834" s="11">
        <f t="shared" si="359"/>
        <v>42420.114988425921</v>
      </c>
      <c r="U38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34" t="str">
        <f>_xlfn.CONCAT(Table1[[#This Row],[state]],Table1[[#This Row],[Goal Range]])</f>
        <v>successful4999</v>
      </c>
    </row>
    <row r="3835" spans="1:22" ht="57.6">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1">
        <f t="shared" si="358"/>
        <v>41963.872361111105</v>
      </c>
      <c r="T3835" s="11">
        <f t="shared" si="359"/>
        <v>41974.797916666663</v>
      </c>
      <c r="U38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35" t="str">
        <f>_xlfn.CONCAT(Table1[[#This Row],[state]],Table1[[#This Row],[Goal Range]])</f>
        <v>successful4999</v>
      </c>
    </row>
    <row r="3836" spans="1:22" ht="43.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1">
        <f t="shared" si="358"/>
        <v>42143.445219907408</v>
      </c>
      <c r="T3836" s="11">
        <f t="shared" si="359"/>
        <v>42173.445219907408</v>
      </c>
      <c r="U38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36" t="str">
        <f>_xlfn.CONCAT(Table1[[#This Row],[state]],Table1[[#This Row],[Goal Range]])</f>
        <v>successful4999</v>
      </c>
    </row>
    <row r="3837" spans="1:22" ht="43.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1">
        <f t="shared" si="358"/>
        <v>42460.94222222222</v>
      </c>
      <c r="T3837" s="11">
        <f t="shared" si="359"/>
        <v>42481.94222222222</v>
      </c>
      <c r="U38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37" t="str">
        <f>_xlfn.CONCAT(Table1[[#This Row],[state]],Table1[[#This Row],[Goal Range]])</f>
        <v>successful1000</v>
      </c>
    </row>
    <row r="3838" spans="1:22" ht="43.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1">
        <f t="shared" si="358"/>
        <v>42553.926527777774</v>
      </c>
      <c r="T3838" s="11">
        <f t="shared" si="359"/>
        <v>42585.172916666663</v>
      </c>
      <c r="U38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38" t="str">
        <f>_xlfn.CONCAT(Table1[[#This Row],[state]],Table1[[#This Row],[Goal Range]])</f>
        <v>successful1000</v>
      </c>
    </row>
    <row r="3839" spans="1:22" ht="28.8">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1">
        <f t="shared" si="358"/>
        <v>42152.765717592592</v>
      </c>
      <c r="T3839" s="11">
        <f t="shared" si="359"/>
        <v>42188.765717592592</v>
      </c>
      <c r="U38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39" t="str">
        <f>_xlfn.CONCAT(Table1[[#This Row],[state]],Table1[[#This Row],[Goal Range]])</f>
        <v>successful4999</v>
      </c>
    </row>
    <row r="3840" spans="1:22" ht="57.6">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1">
        <f t="shared" si="358"/>
        <v>42116.710752314815</v>
      </c>
      <c r="T3840" s="11">
        <f t="shared" si="359"/>
        <v>42146.710752314815</v>
      </c>
      <c r="U38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840" t="str">
        <f>_xlfn.CONCAT(Table1[[#This Row],[state]],Table1[[#This Row],[Goal Range]])</f>
        <v>successful50000</v>
      </c>
    </row>
    <row r="3841" spans="1:22" ht="43.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1">
        <f t="shared" si="358"/>
        <v>42155.142638888887</v>
      </c>
      <c r="T3841" s="11">
        <f t="shared" si="359"/>
        <v>42215.142638888887</v>
      </c>
      <c r="U38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41" t="str">
        <f>_xlfn.CONCAT(Table1[[#This Row],[state]],Table1[[#This Row],[Goal Range]])</f>
        <v>successful4999</v>
      </c>
    </row>
    <row r="3842" spans="1:22" ht="43.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360">E3842/D3842</f>
        <v>65</v>
      </c>
      <c r="P3842" s="6">
        <f t="shared" si="355"/>
        <v>21.666666666666668</v>
      </c>
      <c r="Q3842" t="str">
        <f t="shared" si="356"/>
        <v>theater</v>
      </c>
      <c r="R3842" t="str">
        <f t="shared" si="357"/>
        <v>plays</v>
      </c>
      <c r="S3842" s="11">
        <f t="shared" si="358"/>
        <v>42432.701724537037</v>
      </c>
      <c r="T3842" s="11">
        <f t="shared" si="359"/>
        <v>42457.660057870366</v>
      </c>
      <c r="U38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42" t="str">
        <f>_xlfn.CONCAT(Table1[[#This Row],[state]],Table1[[#This Row],[Goal Range]])</f>
        <v>successful1000</v>
      </c>
    </row>
    <row r="3843" spans="1:22" ht="43.2" hidden="1">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360"/>
        <v>8.72E-2</v>
      </c>
      <c r="P3843" s="6">
        <f t="shared" ref="P3843:P3906" si="361">E3843/L3843</f>
        <v>25.647058823529413</v>
      </c>
      <c r="Q3843" t="str">
        <f t="shared" ref="Q3843:Q3906" si="362">LEFT(N3843,FIND("/",N3843)-1)</f>
        <v>theater</v>
      </c>
      <c r="R3843" t="str">
        <f t="shared" ref="R3843:R3906" si="363">RIGHT(N3843,LEN(N3843)-FIND("/",N3843))</f>
        <v>plays</v>
      </c>
      <c r="S3843" s="11">
        <f t="shared" ref="S3843:S3906" si="364">(((J3843/60)/60)/24)+DATE(1970,1,1)</f>
        <v>41780.785729166666</v>
      </c>
      <c r="T3843" s="11">
        <f t="shared" ref="T3843:T3906" si="365">(((I3843/60)/60)/24)+DATE(1970,1,1)</f>
        <v>41840.785729166666</v>
      </c>
      <c r="U38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843" t="str">
        <f>_xlfn.CONCAT(Table1[[#This Row],[state]],Table1[[#This Row],[Goal Range]])</f>
        <v>failed14999</v>
      </c>
    </row>
    <row r="3844" spans="1:22" ht="43.2" hidden="1">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1">
        <f t="shared" si="364"/>
        <v>41740.493657407409</v>
      </c>
      <c r="T3844" s="11">
        <f t="shared" si="365"/>
        <v>41770.493657407409</v>
      </c>
      <c r="U38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44" t="str">
        <f>_xlfn.CONCAT(Table1[[#This Row],[state]],Table1[[#This Row],[Goal Range]])</f>
        <v>failed9999</v>
      </c>
    </row>
    <row r="3845" spans="1:22" ht="43.2" hidden="1">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1">
        <f t="shared" si="364"/>
        <v>41766.072500000002</v>
      </c>
      <c r="T3845" s="11">
        <f t="shared" si="365"/>
        <v>41791.072500000002</v>
      </c>
      <c r="U38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45" t="str">
        <f>_xlfn.CONCAT(Table1[[#This Row],[state]],Table1[[#This Row],[Goal Range]])</f>
        <v>failed9999</v>
      </c>
    </row>
    <row r="3846" spans="1:22" ht="43.2" hidden="1">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1">
        <f t="shared" si="364"/>
        <v>41766.617291666669</v>
      </c>
      <c r="T3846" s="11">
        <f t="shared" si="365"/>
        <v>41793.290972222225</v>
      </c>
      <c r="U38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46" t="str">
        <f>_xlfn.CONCAT(Table1[[#This Row],[state]],Table1[[#This Row],[Goal Range]])</f>
        <v>failed9999</v>
      </c>
    </row>
    <row r="3847" spans="1:22" ht="57.6" hidden="1">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1">
        <f t="shared" si="364"/>
        <v>42248.627013888887</v>
      </c>
      <c r="T3847" s="11">
        <f t="shared" si="365"/>
        <v>42278.627013888887</v>
      </c>
      <c r="U38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44999</v>
      </c>
      <c r="V3847" t="str">
        <f>_xlfn.CONCAT(Table1[[#This Row],[state]],Table1[[#This Row],[Goal Range]])</f>
        <v>failed44999</v>
      </c>
    </row>
    <row r="3848" spans="1:22" ht="43.2" hidden="1">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1">
        <f t="shared" si="364"/>
        <v>41885.221550925926</v>
      </c>
      <c r="T3848" s="11">
        <f t="shared" si="365"/>
        <v>41916.290972222225</v>
      </c>
      <c r="U38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48" t="str">
        <f>_xlfn.CONCAT(Table1[[#This Row],[state]],Table1[[#This Row],[Goal Range]])</f>
        <v>failed9999</v>
      </c>
    </row>
    <row r="3849" spans="1:22" ht="43.2" hidden="1">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1">
        <f t="shared" si="364"/>
        <v>42159.224432870367</v>
      </c>
      <c r="T3849" s="11">
        <f t="shared" si="365"/>
        <v>42204.224432870367</v>
      </c>
      <c r="U38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849" t="str">
        <f>_xlfn.CONCAT(Table1[[#This Row],[state]],Table1[[#This Row],[Goal Range]])</f>
        <v>failed14999</v>
      </c>
    </row>
    <row r="3850" spans="1:22" ht="43.2" hidden="1">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1">
        <f t="shared" si="364"/>
        <v>42265.817002314812</v>
      </c>
      <c r="T3850" s="11">
        <f t="shared" si="365"/>
        <v>42295.817002314812</v>
      </c>
      <c r="U38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850" t="str">
        <f>_xlfn.CONCAT(Table1[[#This Row],[state]],Table1[[#This Row],[Goal Range]])</f>
        <v>failed14999</v>
      </c>
    </row>
    <row r="3851" spans="1:22" ht="57.6" hidden="1">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1">
        <f t="shared" si="364"/>
        <v>42136.767175925925</v>
      </c>
      <c r="T3851" s="11">
        <f t="shared" si="365"/>
        <v>42166.767175925925</v>
      </c>
      <c r="U38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3851" t="str">
        <f>_xlfn.CONCAT(Table1[[#This Row],[state]],Table1[[#This Row],[Goal Range]])</f>
        <v>failed34999</v>
      </c>
    </row>
    <row r="3852" spans="1:22" ht="28.8" hidden="1">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1">
        <f t="shared" si="364"/>
        <v>41975.124340277776</v>
      </c>
      <c r="T3852" s="11">
        <f t="shared" si="365"/>
        <v>42005.124340277776</v>
      </c>
      <c r="U38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52" t="str">
        <f>_xlfn.CONCAT(Table1[[#This Row],[state]],Table1[[#This Row],[Goal Range]])</f>
        <v>failed4999</v>
      </c>
    </row>
    <row r="3853" spans="1:22" ht="43.2" hidden="1">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1">
        <f t="shared" si="364"/>
        <v>42172.439571759256</v>
      </c>
      <c r="T3853" s="11">
        <f t="shared" si="365"/>
        <v>42202.439571759256</v>
      </c>
      <c r="U38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53" t="str">
        <f>_xlfn.CONCAT(Table1[[#This Row],[state]],Table1[[#This Row],[Goal Range]])</f>
        <v>failed4999</v>
      </c>
    </row>
    <row r="3854" spans="1:22" ht="43.2" hidden="1">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1">
        <f t="shared" si="364"/>
        <v>42065.190694444449</v>
      </c>
      <c r="T3854" s="11">
        <f t="shared" si="365"/>
        <v>42090.149027777778</v>
      </c>
      <c r="U38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854" t="str">
        <f>_xlfn.CONCAT(Table1[[#This Row],[state]],Table1[[#This Row],[Goal Range]])</f>
        <v>failed14999</v>
      </c>
    </row>
    <row r="3855" spans="1:22" ht="43.2" hidden="1">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1">
        <f t="shared" si="364"/>
        <v>41848.84002314815</v>
      </c>
      <c r="T3855" s="11">
        <f t="shared" si="365"/>
        <v>41883.84002314815</v>
      </c>
      <c r="U38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855" t="str">
        <f>_xlfn.CONCAT(Table1[[#This Row],[state]],Table1[[#This Row],[Goal Range]])</f>
        <v>failed50000</v>
      </c>
    </row>
    <row r="3856" spans="1:22" ht="28.8" hidden="1">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1">
        <f t="shared" si="364"/>
        <v>42103.884930555556</v>
      </c>
      <c r="T3856" s="11">
        <f t="shared" si="365"/>
        <v>42133.884930555556</v>
      </c>
      <c r="U38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856" t="str">
        <f>_xlfn.CONCAT(Table1[[#This Row],[state]],Table1[[#This Row],[Goal Range]])</f>
        <v>failed14999</v>
      </c>
    </row>
    <row r="3857" spans="1:22" ht="57.6" hidden="1">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1">
        <f t="shared" si="364"/>
        <v>42059.970729166671</v>
      </c>
      <c r="T3857" s="11">
        <f t="shared" si="365"/>
        <v>42089.929062499999</v>
      </c>
      <c r="U38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57" t="str">
        <f>_xlfn.CONCAT(Table1[[#This Row],[state]],Table1[[#This Row],[Goal Range]])</f>
        <v>failed4999</v>
      </c>
    </row>
    <row r="3858" spans="1:22" ht="57.6" hidden="1">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1">
        <f t="shared" si="364"/>
        <v>42041.743090277778</v>
      </c>
      <c r="T3858" s="11">
        <f t="shared" si="365"/>
        <v>42071.701423611114</v>
      </c>
      <c r="U38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58" t="str">
        <f>_xlfn.CONCAT(Table1[[#This Row],[state]],Table1[[#This Row],[Goal Range]])</f>
        <v>failed9999</v>
      </c>
    </row>
    <row r="3859" spans="1:22" ht="43.2" hidden="1">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1">
        <f t="shared" si="364"/>
        <v>41829.73715277778</v>
      </c>
      <c r="T3859" s="11">
        <f t="shared" si="365"/>
        <v>41852.716666666667</v>
      </c>
      <c r="U38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59" t="str">
        <f>_xlfn.CONCAT(Table1[[#This Row],[state]],Table1[[#This Row],[Goal Range]])</f>
        <v>failed9999</v>
      </c>
    </row>
    <row r="3860" spans="1:22" ht="57.6" hidden="1">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1">
        <f t="shared" si="364"/>
        <v>42128.431064814817</v>
      </c>
      <c r="T3860" s="11">
        <f t="shared" si="365"/>
        <v>42146.875</v>
      </c>
      <c r="U38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60" t="str">
        <f>_xlfn.CONCAT(Table1[[#This Row],[state]],Table1[[#This Row],[Goal Range]])</f>
        <v>failed1000</v>
      </c>
    </row>
    <row r="3861" spans="1:22" ht="43.2" hidden="1">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1">
        <f t="shared" si="364"/>
        <v>41789.893599537041</v>
      </c>
      <c r="T3861" s="11">
        <f t="shared" si="365"/>
        <v>41815.875</v>
      </c>
      <c r="U38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61" t="str">
        <f>_xlfn.CONCAT(Table1[[#This Row],[state]],Table1[[#This Row],[Goal Range]])</f>
        <v>failed4999</v>
      </c>
    </row>
    <row r="3862" spans="1:22" ht="43.2" hidden="1">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1">
        <f t="shared" si="364"/>
        <v>41833.660995370366</v>
      </c>
      <c r="T3862" s="11">
        <f t="shared" si="365"/>
        <v>41863.660995370366</v>
      </c>
      <c r="U38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62" t="str">
        <f>_xlfn.CONCAT(Table1[[#This Row],[state]],Table1[[#This Row],[Goal Range]])</f>
        <v>failed9999</v>
      </c>
    </row>
    <row r="3863" spans="1:22" hidden="1">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1">
        <f t="shared" si="364"/>
        <v>41914.590011574073</v>
      </c>
      <c r="T3863" s="11">
        <f t="shared" si="365"/>
        <v>41955.907638888893</v>
      </c>
      <c r="U38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63" t="str">
        <f>_xlfn.CONCAT(Table1[[#This Row],[state]],Table1[[#This Row],[Goal Range]])</f>
        <v>failed4999</v>
      </c>
    </row>
    <row r="3864" spans="1:22" ht="28.8" hidden="1">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1">
        <f t="shared" si="364"/>
        <v>42611.261064814811</v>
      </c>
      <c r="T3864" s="11">
        <f t="shared" si="365"/>
        <v>42625.707638888889</v>
      </c>
      <c r="U38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64" t="str">
        <f>_xlfn.CONCAT(Table1[[#This Row],[state]],Table1[[#This Row],[Goal Range]])</f>
        <v>failed9999</v>
      </c>
    </row>
    <row r="3865" spans="1:22" ht="43.2" hidden="1">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e">
        <f t="shared" si="361"/>
        <v>#DIV/0!</v>
      </c>
      <c r="Q3865" t="str">
        <f t="shared" si="362"/>
        <v>theater</v>
      </c>
      <c r="R3865" t="str">
        <f t="shared" si="363"/>
        <v>plays</v>
      </c>
      <c r="S3865" s="11">
        <f t="shared" si="364"/>
        <v>42253.633159722223</v>
      </c>
      <c r="T3865" s="11">
        <f t="shared" si="365"/>
        <v>42313.674826388888</v>
      </c>
      <c r="U38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65" t="str">
        <f>_xlfn.CONCAT(Table1[[#This Row],[state]],Table1[[#This Row],[Goal Range]])</f>
        <v>failed9999</v>
      </c>
    </row>
    <row r="3866" spans="1:22" ht="43.2" hidden="1">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1">
        <f t="shared" si="364"/>
        <v>42295.891828703709</v>
      </c>
      <c r="T3866" s="11">
        <f t="shared" si="365"/>
        <v>42325.933495370366</v>
      </c>
      <c r="U38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66" t="str">
        <f>_xlfn.CONCAT(Table1[[#This Row],[state]],Table1[[#This Row],[Goal Range]])</f>
        <v>failed9999</v>
      </c>
    </row>
    <row r="3867" spans="1:22" ht="43.2" hidden="1">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1">
        <f t="shared" si="364"/>
        <v>41841.651597222226</v>
      </c>
      <c r="T3867" s="11">
        <f t="shared" si="365"/>
        <v>41881.229166666664</v>
      </c>
      <c r="U38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67" t="str">
        <f>_xlfn.CONCAT(Table1[[#This Row],[state]],Table1[[#This Row],[Goal Range]])</f>
        <v>failed4999</v>
      </c>
    </row>
    <row r="3868" spans="1:22" ht="28.8" hidden="1">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1">
        <f t="shared" si="364"/>
        <v>42402.947002314817</v>
      </c>
      <c r="T3868" s="11">
        <f t="shared" si="365"/>
        <v>42452.145138888889</v>
      </c>
      <c r="U38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68" t="str">
        <f>_xlfn.CONCAT(Table1[[#This Row],[state]],Table1[[#This Row],[Goal Range]])</f>
        <v>failed4999</v>
      </c>
    </row>
    <row r="3869" spans="1:22" ht="43.2" hidden="1">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1">
        <f t="shared" si="364"/>
        <v>42509.814108796301</v>
      </c>
      <c r="T3869" s="11">
        <f t="shared" si="365"/>
        <v>42539.814108796301</v>
      </c>
      <c r="U38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69" t="str">
        <f>_xlfn.CONCAT(Table1[[#This Row],[state]],Table1[[#This Row],[Goal Range]])</f>
        <v>failed4999</v>
      </c>
    </row>
    <row r="3870" spans="1:22" hidden="1">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1">
        <f t="shared" si="364"/>
        <v>41865.659780092588</v>
      </c>
      <c r="T3870" s="11">
        <f t="shared" si="365"/>
        <v>41890.659780092588</v>
      </c>
      <c r="U38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70" t="str">
        <f>_xlfn.CONCAT(Table1[[#This Row],[state]],Table1[[#This Row],[Goal Range]])</f>
        <v>canceled9999</v>
      </c>
    </row>
    <row r="3871" spans="1:22" ht="28.8" hidden="1">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1">
        <f t="shared" si="364"/>
        <v>42047.724444444444</v>
      </c>
      <c r="T3871" s="11">
        <f t="shared" si="365"/>
        <v>42077.132638888885</v>
      </c>
      <c r="U38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871" t="str">
        <f>_xlfn.CONCAT(Table1[[#This Row],[state]],Table1[[#This Row],[Goal Range]])</f>
        <v>canceled14999</v>
      </c>
    </row>
    <row r="3872" spans="1:22" ht="57.6" hidden="1">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1">
        <f t="shared" si="364"/>
        <v>41793.17219907407</v>
      </c>
      <c r="T3872" s="11">
        <f t="shared" si="365"/>
        <v>41823.17219907407</v>
      </c>
      <c r="U38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872" t="str">
        <f>_xlfn.CONCAT(Table1[[#This Row],[state]],Table1[[#This Row],[Goal Range]])</f>
        <v>canceled14999</v>
      </c>
    </row>
    <row r="3873" spans="1:22" ht="28.8" hidden="1">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1">
        <f t="shared" si="364"/>
        <v>42763.780671296292</v>
      </c>
      <c r="T3873" s="11">
        <f t="shared" si="365"/>
        <v>42823.739004629635</v>
      </c>
      <c r="U38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73" t="str">
        <f>_xlfn.CONCAT(Table1[[#This Row],[state]],Table1[[#This Row],[Goal Range]])</f>
        <v>canceled4999</v>
      </c>
    </row>
    <row r="3874" spans="1:22" ht="43.2" hidden="1">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e">
        <f t="shared" si="361"/>
        <v>#DIV/0!</v>
      </c>
      <c r="Q3874" t="str">
        <f t="shared" si="362"/>
        <v>theater</v>
      </c>
      <c r="R3874" t="str">
        <f t="shared" si="363"/>
        <v>musical</v>
      </c>
      <c r="S3874" s="11">
        <f t="shared" si="364"/>
        <v>42180.145787037036</v>
      </c>
      <c r="T3874" s="11">
        <f t="shared" si="365"/>
        <v>42230.145787037036</v>
      </c>
      <c r="U38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874" t="str">
        <f>_xlfn.CONCAT(Table1[[#This Row],[state]],Table1[[#This Row],[Goal Range]])</f>
        <v>canceled19999</v>
      </c>
    </row>
    <row r="3875" spans="1:22" ht="43.2" hidden="1">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e">
        <f t="shared" si="361"/>
        <v>#DIV/0!</v>
      </c>
      <c r="Q3875" t="str">
        <f t="shared" si="362"/>
        <v>theater</v>
      </c>
      <c r="R3875" t="str">
        <f t="shared" si="363"/>
        <v>musical</v>
      </c>
      <c r="S3875" s="11">
        <f t="shared" si="364"/>
        <v>42255.696006944447</v>
      </c>
      <c r="T3875" s="11">
        <f t="shared" si="365"/>
        <v>42285.696006944447</v>
      </c>
      <c r="U38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75" t="str">
        <f>_xlfn.CONCAT(Table1[[#This Row],[state]],Table1[[#This Row],[Goal Range]])</f>
        <v>canceled9999</v>
      </c>
    </row>
    <row r="3876" spans="1:22" ht="57.6" hidden="1">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e">
        <f t="shared" si="361"/>
        <v>#DIV/0!</v>
      </c>
      <c r="Q3876" t="str">
        <f t="shared" si="362"/>
        <v>theater</v>
      </c>
      <c r="R3876" t="str">
        <f t="shared" si="363"/>
        <v>musical</v>
      </c>
      <c r="S3876" s="11">
        <f t="shared" si="364"/>
        <v>42007.016458333332</v>
      </c>
      <c r="T3876" s="11">
        <f t="shared" si="365"/>
        <v>42028.041666666672</v>
      </c>
      <c r="U38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76" t="str">
        <f>_xlfn.CONCAT(Table1[[#This Row],[state]],Table1[[#This Row],[Goal Range]])</f>
        <v>canceled1000</v>
      </c>
    </row>
    <row r="3877" spans="1:22" ht="43.2" hidden="1">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e">
        <f t="shared" si="361"/>
        <v>#DIV/0!</v>
      </c>
      <c r="Q3877" t="str">
        <f t="shared" si="362"/>
        <v>theater</v>
      </c>
      <c r="R3877" t="str">
        <f t="shared" si="363"/>
        <v>musical</v>
      </c>
      <c r="S3877" s="11">
        <f t="shared" si="364"/>
        <v>42615.346817129626</v>
      </c>
      <c r="T3877" s="11">
        <f t="shared" si="365"/>
        <v>42616.416666666672</v>
      </c>
      <c r="U38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3877" t="str">
        <f>_xlfn.CONCAT(Table1[[#This Row],[state]],Table1[[#This Row],[Goal Range]])</f>
        <v>canceled34999</v>
      </c>
    </row>
    <row r="3878" spans="1:22" ht="57.6" hidden="1">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1">
        <f t="shared" si="364"/>
        <v>42372.624166666668</v>
      </c>
      <c r="T3878" s="11">
        <f t="shared" si="365"/>
        <v>42402.624166666668</v>
      </c>
      <c r="U38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78" t="str">
        <f>_xlfn.CONCAT(Table1[[#This Row],[state]],Table1[[#This Row],[Goal Range]])</f>
        <v>canceled4999</v>
      </c>
    </row>
    <row r="3879" spans="1:22" ht="43.2" hidden="1">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1">
        <f t="shared" si="364"/>
        <v>42682.67768518519</v>
      </c>
      <c r="T3879" s="11">
        <f t="shared" si="365"/>
        <v>42712.67768518519</v>
      </c>
      <c r="U38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879" t="str">
        <f>_xlfn.CONCAT(Table1[[#This Row],[state]],Table1[[#This Row],[Goal Range]])</f>
        <v>canceled29999</v>
      </c>
    </row>
    <row r="3880" spans="1:22" ht="43.2" hidden="1">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1">
        <f t="shared" si="364"/>
        <v>42154.818819444445</v>
      </c>
      <c r="T3880" s="11">
        <f t="shared" si="365"/>
        <v>42185.165972222225</v>
      </c>
      <c r="U38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880" t="str">
        <f>_xlfn.CONCAT(Table1[[#This Row],[state]],Table1[[#This Row],[Goal Range]])</f>
        <v>canceled19999</v>
      </c>
    </row>
    <row r="3881" spans="1:22" ht="43.2" hidden="1">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e">
        <f t="shared" si="361"/>
        <v>#DIV/0!</v>
      </c>
      <c r="Q3881" t="str">
        <f t="shared" si="362"/>
        <v>theater</v>
      </c>
      <c r="R3881" t="str">
        <f t="shared" si="363"/>
        <v>musical</v>
      </c>
      <c r="S3881" s="11">
        <f t="shared" si="364"/>
        <v>41999.861064814817</v>
      </c>
      <c r="T3881" s="11">
        <f t="shared" si="365"/>
        <v>42029.861064814817</v>
      </c>
      <c r="U38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881" t="str">
        <f>_xlfn.CONCAT(Table1[[#This Row],[state]],Table1[[#This Row],[Goal Range]])</f>
        <v>canceled19999</v>
      </c>
    </row>
    <row r="3882" spans="1:22" ht="43.2" hidden="1">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1">
        <f t="shared" si="364"/>
        <v>41815.815046296295</v>
      </c>
      <c r="T3882" s="11">
        <f t="shared" si="365"/>
        <v>41850.958333333336</v>
      </c>
      <c r="U38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82" t="str">
        <f>_xlfn.CONCAT(Table1[[#This Row],[state]],Table1[[#This Row],[Goal Range]])</f>
        <v>canceled9999</v>
      </c>
    </row>
    <row r="3883" spans="1:22" ht="28.8" hidden="1">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1">
        <f t="shared" si="364"/>
        <v>42756.018506944441</v>
      </c>
      <c r="T3883" s="11">
        <f t="shared" si="365"/>
        <v>42786.018506944441</v>
      </c>
      <c r="U38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83" t="str">
        <f>_xlfn.CONCAT(Table1[[#This Row],[state]],Table1[[#This Row],[Goal Range]])</f>
        <v>canceled1000</v>
      </c>
    </row>
    <row r="3884" spans="1:22" ht="43.2" hidden="1">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e">
        <f t="shared" si="361"/>
        <v>#DIV/0!</v>
      </c>
      <c r="Q3884" t="str">
        <f t="shared" si="362"/>
        <v>theater</v>
      </c>
      <c r="R3884" t="str">
        <f t="shared" si="363"/>
        <v>musical</v>
      </c>
      <c r="S3884" s="11">
        <f t="shared" si="364"/>
        <v>42373.983449074076</v>
      </c>
      <c r="T3884" s="11">
        <f t="shared" si="365"/>
        <v>42400.960416666669</v>
      </c>
      <c r="U38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3884" t="str">
        <f>_xlfn.CONCAT(Table1[[#This Row],[state]],Table1[[#This Row],[Goal Range]])</f>
        <v>canceled34999</v>
      </c>
    </row>
    <row r="3885" spans="1:22" ht="57.6" hidden="1">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e">
        <f t="shared" si="361"/>
        <v>#DIV/0!</v>
      </c>
      <c r="Q3885" t="str">
        <f t="shared" si="362"/>
        <v>theater</v>
      </c>
      <c r="R3885" t="str">
        <f t="shared" si="363"/>
        <v>musical</v>
      </c>
      <c r="S3885" s="11">
        <f t="shared" si="364"/>
        <v>41854.602650462963</v>
      </c>
      <c r="T3885" s="11">
        <f t="shared" si="365"/>
        <v>41884.602650462963</v>
      </c>
      <c r="U38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885" t="str">
        <f>_xlfn.CONCAT(Table1[[#This Row],[state]],Table1[[#This Row],[Goal Range]])</f>
        <v>canceled19999</v>
      </c>
    </row>
    <row r="3886" spans="1:22" ht="43.2" hidden="1">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e">
        <f t="shared" si="361"/>
        <v>#DIV/0!</v>
      </c>
      <c r="Q3886" t="str">
        <f t="shared" si="362"/>
        <v>theater</v>
      </c>
      <c r="R3886" t="str">
        <f t="shared" si="363"/>
        <v>musical</v>
      </c>
      <c r="S3886" s="11">
        <f t="shared" si="364"/>
        <v>42065.791574074072</v>
      </c>
      <c r="T3886" s="11">
        <f t="shared" si="365"/>
        <v>42090.749907407408</v>
      </c>
      <c r="U38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886" t="str">
        <f>_xlfn.CONCAT(Table1[[#This Row],[state]],Table1[[#This Row],[Goal Range]])</f>
        <v>canceled14999</v>
      </c>
    </row>
    <row r="3887" spans="1:22" ht="43.2" hidden="1">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e">
        <f t="shared" si="361"/>
        <v>#DIV/0!</v>
      </c>
      <c r="Q3887" t="str">
        <f t="shared" si="362"/>
        <v>theater</v>
      </c>
      <c r="R3887" t="str">
        <f t="shared" si="363"/>
        <v>musical</v>
      </c>
      <c r="S3887" s="11">
        <f t="shared" si="364"/>
        <v>42469.951284722221</v>
      </c>
      <c r="T3887" s="11">
        <f t="shared" si="365"/>
        <v>42499.951284722221</v>
      </c>
      <c r="U38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887" t="str">
        <f>_xlfn.CONCAT(Table1[[#This Row],[state]],Table1[[#This Row],[Goal Range]])</f>
        <v>canceled50000</v>
      </c>
    </row>
    <row r="3888" spans="1:22" hidden="1">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e">
        <f t="shared" si="361"/>
        <v>#DIV/0!</v>
      </c>
      <c r="Q3888" t="str">
        <f t="shared" si="362"/>
        <v>theater</v>
      </c>
      <c r="R3888" t="str">
        <f t="shared" si="363"/>
        <v>musical</v>
      </c>
      <c r="S3888" s="11">
        <f t="shared" si="364"/>
        <v>41954.228032407409</v>
      </c>
      <c r="T3888" s="11">
        <f t="shared" si="365"/>
        <v>41984.228032407409</v>
      </c>
      <c r="U38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888" t="str">
        <f>_xlfn.CONCAT(Table1[[#This Row],[state]],Table1[[#This Row],[Goal Range]])</f>
        <v>canceled14999</v>
      </c>
    </row>
    <row r="3889" spans="1:22" ht="43.2" hidden="1">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1">
        <f t="shared" si="364"/>
        <v>42079.857974537037</v>
      </c>
      <c r="T3889" s="11">
        <f t="shared" si="365"/>
        <v>42125.916666666672</v>
      </c>
      <c r="U38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89" t="str">
        <f>_xlfn.CONCAT(Table1[[#This Row],[state]],Table1[[#This Row],[Goal Range]])</f>
        <v>canceled4999</v>
      </c>
    </row>
    <row r="3890" spans="1:22" ht="43.2" hidden="1">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1">
        <f t="shared" si="364"/>
        <v>42762.545810185184</v>
      </c>
      <c r="T3890" s="11">
        <f t="shared" si="365"/>
        <v>42792.545810185184</v>
      </c>
      <c r="U38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90" t="str">
        <f>_xlfn.CONCAT(Table1[[#This Row],[state]],Table1[[#This Row],[Goal Range]])</f>
        <v>failed4999</v>
      </c>
    </row>
    <row r="3891" spans="1:22" ht="43.2" hidden="1">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1">
        <f t="shared" si="364"/>
        <v>41977.004976851851</v>
      </c>
      <c r="T3891" s="11">
        <f t="shared" si="365"/>
        <v>42008.976388888885</v>
      </c>
      <c r="U38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891" t="str">
        <f>_xlfn.CONCAT(Table1[[#This Row],[state]],Table1[[#This Row],[Goal Range]])</f>
        <v>failed9999</v>
      </c>
    </row>
    <row r="3892" spans="1:22" ht="43.2" hidden="1">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1">
        <f t="shared" si="364"/>
        <v>42171.758611111116</v>
      </c>
      <c r="T3892" s="11">
        <f t="shared" si="365"/>
        <v>42231.758611111116</v>
      </c>
      <c r="U38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892" t="str">
        <f>_xlfn.CONCAT(Table1[[#This Row],[state]],Table1[[#This Row],[Goal Range]])</f>
        <v>failed19999</v>
      </c>
    </row>
    <row r="3893" spans="1:22" ht="28.8" hidden="1">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1">
        <f t="shared" si="364"/>
        <v>42056.1324537037</v>
      </c>
      <c r="T3893" s="11">
        <f t="shared" si="365"/>
        <v>42086.207638888889</v>
      </c>
      <c r="U38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893" t="str">
        <f>_xlfn.CONCAT(Table1[[#This Row],[state]],Table1[[#This Row],[Goal Range]])</f>
        <v>failed1000</v>
      </c>
    </row>
    <row r="3894" spans="1:22" ht="57.6" hidden="1">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e">
        <f t="shared" si="361"/>
        <v>#DIV/0!</v>
      </c>
      <c r="Q3894" t="str">
        <f t="shared" si="362"/>
        <v>theater</v>
      </c>
      <c r="R3894" t="str">
        <f t="shared" si="363"/>
        <v>plays</v>
      </c>
      <c r="S3894" s="11">
        <f t="shared" si="364"/>
        <v>41867.652280092596</v>
      </c>
      <c r="T3894" s="11">
        <f t="shared" si="365"/>
        <v>41875.291666666664</v>
      </c>
      <c r="U38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94" t="str">
        <f>_xlfn.CONCAT(Table1[[#This Row],[state]],Table1[[#This Row],[Goal Range]])</f>
        <v>failed4999</v>
      </c>
    </row>
    <row r="3895" spans="1:22" ht="57.6" hidden="1">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1">
        <f t="shared" si="364"/>
        <v>41779.657870370371</v>
      </c>
      <c r="T3895" s="11">
        <f t="shared" si="365"/>
        <v>41821.25</v>
      </c>
      <c r="U38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3895" t="str">
        <f>_xlfn.CONCAT(Table1[[#This Row],[state]],Table1[[#This Row],[Goal Range]])</f>
        <v>failed0</v>
      </c>
    </row>
    <row r="3896" spans="1:22" ht="43.2" hidden="1">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1">
        <f t="shared" si="364"/>
        <v>42679.958472222221</v>
      </c>
      <c r="T3896" s="11">
        <f t="shared" si="365"/>
        <v>42710.207638888889</v>
      </c>
      <c r="U38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896" t="str">
        <f>_xlfn.CONCAT(Table1[[#This Row],[state]],Table1[[#This Row],[Goal Range]])</f>
        <v>failed19999</v>
      </c>
    </row>
    <row r="3897" spans="1:22" ht="43.2" hidden="1">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1">
        <f t="shared" si="364"/>
        <v>42032.250208333338</v>
      </c>
      <c r="T3897" s="11">
        <f t="shared" si="365"/>
        <v>42063.250208333338</v>
      </c>
      <c r="U38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97" t="str">
        <f>_xlfn.CONCAT(Table1[[#This Row],[state]],Table1[[#This Row],[Goal Range]])</f>
        <v>failed4999</v>
      </c>
    </row>
    <row r="3898" spans="1:22" ht="43.2" hidden="1">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1">
        <f t="shared" si="364"/>
        <v>41793.191875000004</v>
      </c>
      <c r="T3898" s="11">
        <f t="shared" si="365"/>
        <v>41807.191875000004</v>
      </c>
      <c r="U38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98" t="str">
        <f>_xlfn.CONCAT(Table1[[#This Row],[state]],Table1[[#This Row],[Goal Range]])</f>
        <v>failed4999</v>
      </c>
    </row>
    <row r="3899" spans="1:22" ht="43.2" hidden="1">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1">
        <f t="shared" si="364"/>
        <v>41982.87364583333</v>
      </c>
      <c r="T3899" s="11">
        <f t="shared" si="365"/>
        <v>42012.87364583333</v>
      </c>
      <c r="U38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899" t="str">
        <f>_xlfn.CONCAT(Table1[[#This Row],[state]],Table1[[#This Row],[Goal Range]])</f>
        <v>failed4999</v>
      </c>
    </row>
    <row r="3900" spans="1:22" ht="57.6" hidden="1">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1">
        <f t="shared" si="364"/>
        <v>42193.482291666667</v>
      </c>
      <c r="T3900" s="11">
        <f t="shared" si="365"/>
        <v>42233.666666666672</v>
      </c>
      <c r="U39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00" t="str">
        <f>_xlfn.CONCAT(Table1[[#This Row],[state]],Table1[[#This Row],[Goal Range]])</f>
        <v>failed4999</v>
      </c>
    </row>
    <row r="3901" spans="1:22" ht="43.2" hidden="1">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1">
        <f t="shared" si="364"/>
        <v>41843.775011574071</v>
      </c>
      <c r="T3901" s="11">
        <f t="shared" si="365"/>
        <v>41863.775011574071</v>
      </c>
      <c r="U39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901" t="str">
        <f>_xlfn.CONCAT(Table1[[#This Row],[state]],Table1[[#This Row],[Goal Range]])</f>
        <v>failed14999</v>
      </c>
    </row>
    <row r="3902" spans="1:22" ht="43.2" hidden="1">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1">
        <f t="shared" si="364"/>
        <v>42136.092488425929</v>
      </c>
      <c r="T3902" s="11">
        <f t="shared" si="365"/>
        <v>42166.092488425929</v>
      </c>
      <c r="U39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02" t="str">
        <f>_xlfn.CONCAT(Table1[[#This Row],[state]],Table1[[#This Row],[Goal Range]])</f>
        <v>failed4999</v>
      </c>
    </row>
    <row r="3903" spans="1:22" ht="43.2" hidden="1">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1">
        <f t="shared" si="364"/>
        <v>42317.826377314821</v>
      </c>
      <c r="T3903" s="11">
        <f t="shared" si="365"/>
        <v>42357.826377314821</v>
      </c>
      <c r="U39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03" t="str">
        <f>_xlfn.CONCAT(Table1[[#This Row],[state]],Table1[[#This Row],[Goal Range]])</f>
        <v>failed4999</v>
      </c>
    </row>
    <row r="3904" spans="1:22" ht="43.2" hidden="1">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1">
        <f t="shared" si="364"/>
        <v>42663.468078703707</v>
      </c>
      <c r="T3904" s="11">
        <f t="shared" si="365"/>
        <v>42688.509745370371</v>
      </c>
      <c r="U39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04" t="str">
        <f>_xlfn.CONCAT(Table1[[#This Row],[state]],Table1[[#This Row],[Goal Range]])</f>
        <v>failed4999</v>
      </c>
    </row>
    <row r="3905" spans="1:22" ht="57.6" hidden="1">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e">
        <f t="shared" si="361"/>
        <v>#DIV/0!</v>
      </c>
      <c r="Q3905" t="str">
        <f t="shared" si="362"/>
        <v>theater</v>
      </c>
      <c r="R3905" t="str">
        <f t="shared" si="363"/>
        <v>plays</v>
      </c>
      <c r="S3905" s="11">
        <f t="shared" si="364"/>
        <v>42186.01116898148</v>
      </c>
      <c r="T3905" s="11">
        <f t="shared" si="365"/>
        <v>42230.818055555559</v>
      </c>
      <c r="U39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05" t="str">
        <f>_xlfn.CONCAT(Table1[[#This Row],[state]],Table1[[#This Row],[Goal Range]])</f>
        <v>failed4999</v>
      </c>
    </row>
    <row r="3906" spans="1:22" ht="28.8" hidden="1">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366">E3906/D3906</f>
        <v>2.9999999999999997E-4</v>
      </c>
      <c r="P3906" s="6">
        <f t="shared" si="361"/>
        <v>1.5</v>
      </c>
      <c r="Q3906" t="str">
        <f t="shared" si="362"/>
        <v>theater</v>
      </c>
      <c r="R3906" t="str">
        <f t="shared" si="363"/>
        <v>plays</v>
      </c>
      <c r="S3906" s="11">
        <f t="shared" si="364"/>
        <v>42095.229166666672</v>
      </c>
      <c r="T3906" s="11">
        <f t="shared" si="365"/>
        <v>42109.211111111115</v>
      </c>
      <c r="U39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906" t="str">
        <f>_xlfn.CONCAT(Table1[[#This Row],[state]],Table1[[#This Row],[Goal Range]])</f>
        <v>failed14999</v>
      </c>
    </row>
    <row r="3907" spans="1:22" ht="43.2" hidden="1">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366"/>
        <v>0.11533333333333333</v>
      </c>
      <c r="P3907" s="6">
        <f t="shared" ref="P3907:P3970" si="367">E3907/L3907</f>
        <v>24.714285714285715</v>
      </c>
      <c r="Q3907" t="str">
        <f t="shared" ref="Q3907:Q3970" si="368">LEFT(N3907,FIND("/",N3907)-1)</f>
        <v>theater</v>
      </c>
      <c r="R3907" t="str">
        <f t="shared" ref="R3907:R3970" si="369">RIGHT(N3907,LEN(N3907)-FIND("/",N3907))</f>
        <v>plays</v>
      </c>
      <c r="S3907" s="11">
        <f t="shared" ref="S3907:S3970" si="370">(((J3907/60)/60)/24)+DATE(1970,1,1)</f>
        <v>42124.623877314814</v>
      </c>
      <c r="T3907" s="11">
        <f t="shared" ref="T3907:T3970" si="371">(((I3907/60)/60)/24)+DATE(1970,1,1)</f>
        <v>42166.958333333328</v>
      </c>
      <c r="U39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07" t="str">
        <f>_xlfn.CONCAT(Table1[[#This Row],[state]],Table1[[#This Row],[Goal Range]])</f>
        <v>failed4999</v>
      </c>
    </row>
    <row r="3908" spans="1:22" ht="43.2" hidden="1">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1">
        <f t="shared" si="370"/>
        <v>42143.917743055557</v>
      </c>
      <c r="T3908" s="11">
        <f t="shared" si="371"/>
        <v>42181.559027777781</v>
      </c>
      <c r="U39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08" t="str">
        <f>_xlfn.CONCAT(Table1[[#This Row],[state]],Table1[[#This Row],[Goal Range]])</f>
        <v>failed4999</v>
      </c>
    </row>
    <row r="3909" spans="1:22" ht="43.2" hidden="1">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1">
        <f t="shared" si="370"/>
        <v>41906.819513888891</v>
      </c>
      <c r="T3909" s="11">
        <f t="shared" si="371"/>
        <v>41938.838888888888</v>
      </c>
      <c r="U39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09" t="str">
        <f>_xlfn.CONCAT(Table1[[#This Row],[state]],Table1[[#This Row],[Goal Range]])</f>
        <v>failed4999</v>
      </c>
    </row>
    <row r="3910" spans="1:22" ht="43.2" hidden="1">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1">
        <f t="shared" si="370"/>
        <v>41834.135370370372</v>
      </c>
      <c r="T3910" s="11">
        <f t="shared" si="371"/>
        <v>41849.135370370372</v>
      </c>
      <c r="U39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910" t="str">
        <f>_xlfn.CONCAT(Table1[[#This Row],[state]],Table1[[#This Row],[Goal Range]])</f>
        <v>failed1000</v>
      </c>
    </row>
    <row r="3911" spans="1:22" ht="43.2" hidden="1">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1">
        <f t="shared" si="370"/>
        <v>41863.359282407408</v>
      </c>
      <c r="T3911" s="11">
        <f t="shared" si="371"/>
        <v>41893.359282407408</v>
      </c>
      <c r="U39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911" t="str">
        <f>_xlfn.CONCAT(Table1[[#This Row],[state]],Table1[[#This Row],[Goal Range]])</f>
        <v>failed50000</v>
      </c>
    </row>
    <row r="3912" spans="1:22" ht="43.2" hidden="1">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1">
        <f t="shared" si="370"/>
        <v>42224.756909722222</v>
      </c>
      <c r="T3912" s="11">
        <f t="shared" si="371"/>
        <v>42254.756909722222</v>
      </c>
      <c r="U39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12" t="str">
        <f>_xlfn.CONCAT(Table1[[#This Row],[state]],Table1[[#This Row],[Goal Range]])</f>
        <v>failed9999</v>
      </c>
    </row>
    <row r="3913" spans="1:22" ht="43.2" hidden="1">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1">
        <f t="shared" si="370"/>
        <v>41939.8122337963</v>
      </c>
      <c r="T3913" s="11">
        <f t="shared" si="371"/>
        <v>41969.853900462964</v>
      </c>
      <c r="U39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13" t="str">
        <f>_xlfn.CONCAT(Table1[[#This Row],[state]],Table1[[#This Row],[Goal Range]])</f>
        <v>failed9999</v>
      </c>
    </row>
    <row r="3914" spans="1:22" ht="43.2" hidden="1">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1">
        <f t="shared" si="370"/>
        <v>42059.270023148143</v>
      </c>
      <c r="T3914" s="11">
        <f t="shared" si="371"/>
        <v>42119.190972222219</v>
      </c>
      <c r="U39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914" t="str">
        <f>_xlfn.CONCAT(Table1[[#This Row],[state]],Table1[[#This Row],[Goal Range]])</f>
        <v>failed19999</v>
      </c>
    </row>
    <row r="3915" spans="1:22" ht="43.2" hidden="1">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1">
        <f t="shared" si="370"/>
        <v>42308.211215277777</v>
      </c>
      <c r="T3915" s="11">
        <f t="shared" si="371"/>
        <v>42338.252881944441</v>
      </c>
      <c r="U39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915" t="str">
        <f>_xlfn.CONCAT(Table1[[#This Row],[state]],Table1[[#This Row],[Goal Range]])</f>
        <v>failed14999</v>
      </c>
    </row>
    <row r="3916" spans="1:22" ht="43.2" hidden="1">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1">
        <f t="shared" si="370"/>
        <v>42114.818935185183</v>
      </c>
      <c r="T3916" s="11">
        <f t="shared" si="371"/>
        <v>42134.957638888889</v>
      </c>
      <c r="U39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16" t="str">
        <f>_xlfn.CONCAT(Table1[[#This Row],[state]],Table1[[#This Row],[Goal Range]])</f>
        <v>failed4999</v>
      </c>
    </row>
    <row r="3917" spans="1:22" ht="43.2" hidden="1">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1">
        <f t="shared" si="370"/>
        <v>42492.98505787037</v>
      </c>
      <c r="T3917" s="11">
        <f t="shared" si="371"/>
        <v>42522.98505787037</v>
      </c>
      <c r="U39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17" t="str">
        <f>_xlfn.CONCAT(Table1[[#This Row],[state]],Table1[[#This Row],[Goal Range]])</f>
        <v>failed4999</v>
      </c>
    </row>
    <row r="3918" spans="1:22" ht="43.2" hidden="1">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e">
        <f t="shared" si="367"/>
        <v>#DIV/0!</v>
      </c>
      <c r="Q3918" t="str">
        <f t="shared" si="368"/>
        <v>theater</v>
      </c>
      <c r="R3918" t="str">
        <f t="shared" si="369"/>
        <v>plays</v>
      </c>
      <c r="S3918" s="11">
        <f t="shared" si="370"/>
        <v>42494.471666666665</v>
      </c>
      <c r="T3918" s="11">
        <f t="shared" si="371"/>
        <v>42524.471666666665</v>
      </c>
      <c r="U39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18" t="str">
        <f>_xlfn.CONCAT(Table1[[#This Row],[state]],Table1[[#This Row],[Goal Range]])</f>
        <v>failed4999</v>
      </c>
    </row>
    <row r="3919" spans="1:22" ht="43.2" hidden="1">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1">
        <f t="shared" si="370"/>
        <v>41863.527326388888</v>
      </c>
      <c r="T3919" s="11">
        <f t="shared" si="371"/>
        <v>41893.527326388888</v>
      </c>
      <c r="U39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19" t="str">
        <f>_xlfn.CONCAT(Table1[[#This Row],[state]],Table1[[#This Row],[Goal Range]])</f>
        <v>failed4999</v>
      </c>
    </row>
    <row r="3920" spans="1:22" ht="57.6" hidden="1">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1">
        <f t="shared" si="370"/>
        <v>41843.664618055554</v>
      </c>
      <c r="T3920" s="11">
        <f t="shared" si="371"/>
        <v>41855.666666666664</v>
      </c>
      <c r="U39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920" t="str">
        <f>_xlfn.CONCAT(Table1[[#This Row],[state]],Table1[[#This Row],[Goal Range]])</f>
        <v>failed50000</v>
      </c>
    </row>
    <row r="3921" spans="1:22" ht="43.2" hidden="1">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1">
        <f t="shared" si="370"/>
        <v>42358.684872685189</v>
      </c>
      <c r="T3921" s="11">
        <f t="shared" si="371"/>
        <v>42387</v>
      </c>
      <c r="U39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21" t="str">
        <f>_xlfn.CONCAT(Table1[[#This Row],[state]],Table1[[#This Row],[Goal Range]])</f>
        <v>failed9999</v>
      </c>
    </row>
    <row r="3922" spans="1:22" ht="43.2" hidden="1">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1">
        <f t="shared" si="370"/>
        <v>42657.38726851852</v>
      </c>
      <c r="T3922" s="11">
        <f t="shared" si="371"/>
        <v>42687.428935185191</v>
      </c>
      <c r="U39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22" t="str">
        <f>_xlfn.CONCAT(Table1[[#This Row],[state]],Table1[[#This Row],[Goal Range]])</f>
        <v>failed4999</v>
      </c>
    </row>
    <row r="3923" spans="1:22" ht="43.2" hidden="1">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e">
        <f t="shared" si="367"/>
        <v>#DIV/0!</v>
      </c>
      <c r="Q3923" t="str">
        <f t="shared" si="368"/>
        <v>theater</v>
      </c>
      <c r="R3923" t="str">
        <f t="shared" si="369"/>
        <v>plays</v>
      </c>
      <c r="S3923" s="11">
        <f t="shared" si="370"/>
        <v>41926.542303240742</v>
      </c>
      <c r="T3923" s="11">
        <f t="shared" si="371"/>
        <v>41938.75</v>
      </c>
      <c r="U39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23" t="str">
        <f>_xlfn.CONCAT(Table1[[#This Row],[state]],Table1[[#This Row],[Goal Range]])</f>
        <v>failed4999</v>
      </c>
    </row>
    <row r="3924" spans="1:22" ht="43.2" hidden="1">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1">
        <f t="shared" si="370"/>
        <v>42020.768634259264</v>
      </c>
      <c r="T3924" s="11">
        <f t="shared" si="371"/>
        <v>42065.958333333328</v>
      </c>
      <c r="U39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924" t="str">
        <f>_xlfn.CONCAT(Table1[[#This Row],[state]],Table1[[#This Row],[Goal Range]])</f>
        <v>failed1000</v>
      </c>
    </row>
    <row r="3925" spans="1:22" ht="43.2" hidden="1">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1">
        <f t="shared" si="370"/>
        <v>42075.979988425926</v>
      </c>
      <c r="T3925" s="11">
        <f t="shared" si="371"/>
        <v>42103.979988425926</v>
      </c>
      <c r="U39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925" t="str">
        <f>_xlfn.CONCAT(Table1[[#This Row],[state]],Table1[[#This Row],[Goal Range]])</f>
        <v>failed14999</v>
      </c>
    </row>
    <row r="3926" spans="1:22" ht="43.2" hidden="1">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1">
        <f t="shared" si="370"/>
        <v>41786.959745370368</v>
      </c>
      <c r="T3926" s="11">
        <f t="shared" si="371"/>
        <v>41816.959745370368</v>
      </c>
      <c r="U39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926" t="str">
        <f>_xlfn.CONCAT(Table1[[#This Row],[state]],Table1[[#This Row],[Goal Range]])</f>
        <v>failed19999</v>
      </c>
    </row>
    <row r="3927" spans="1:22" ht="43.2" hidden="1">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1">
        <f t="shared" si="370"/>
        <v>41820.870821759258</v>
      </c>
      <c r="T3927" s="11">
        <f t="shared" si="371"/>
        <v>41850.870821759258</v>
      </c>
      <c r="U39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927" t="str">
        <f>_xlfn.CONCAT(Table1[[#This Row],[state]],Table1[[#This Row],[Goal Range]])</f>
        <v>failed1000</v>
      </c>
    </row>
    <row r="3928" spans="1:22" ht="28.8" hidden="1">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1">
        <f t="shared" si="370"/>
        <v>41970.085046296299</v>
      </c>
      <c r="T3928" s="11">
        <f t="shared" si="371"/>
        <v>42000.085046296299</v>
      </c>
      <c r="U39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28" t="str">
        <f>_xlfn.CONCAT(Table1[[#This Row],[state]],Table1[[#This Row],[Goal Range]])</f>
        <v>failed9999</v>
      </c>
    </row>
    <row r="3929" spans="1:22" ht="43.2" hidden="1">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1">
        <f t="shared" si="370"/>
        <v>41830.267407407409</v>
      </c>
      <c r="T3929" s="11">
        <f t="shared" si="371"/>
        <v>41860.267407407409</v>
      </c>
      <c r="U39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29" t="str">
        <f>_xlfn.CONCAT(Table1[[#This Row],[state]],Table1[[#This Row],[Goal Range]])</f>
        <v>failed4999</v>
      </c>
    </row>
    <row r="3930" spans="1:22" ht="43.2" hidden="1">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1">
        <f t="shared" si="370"/>
        <v>42265.683182870373</v>
      </c>
      <c r="T3930" s="11">
        <f t="shared" si="371"/>
        <v>42293.207638888889</v>
      </c>
      <c r="U39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30" t="str">
        <f>_xlfn.CONCAT(Table1[[#This Row],[state]],Table1[[#This Row],[Goal Range]])</f>
        <v>failed9999</v>
      </c>
    </row>
    <row r="3931" spans="1:22" ht="43.2" hidden="1">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1">
        <f t="shared" si="370"/>
        <v>42601.827141203699</v>
      </c>
      <c r="T3931" s="11">
        <f t="shared" si="371"/>
        <v>42631.827141203699</v>
      </c>
      <c r="U39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931" t="str">
        <f>_xlfn.CONCAT(Table1[[#This Row],[state]],Table1[[#This Row],[Goal Range]])</f>
        <v>failed24999</v>
      </c>
    </row>
    <row r="3932" spans="1:22" ht="43.2" hidden="1">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e">
        <f t="shared" si="367"/>
        <v>#DIV/0!</v>
      </c>
      <c r="Q3932" t="str">
        <f t="shared" si="368"/>
        <v>theater</v>
      </c>
      <c r="R3932" t="str">
        <f t="shared" si="369"/>
        <v>plays</v>
      </c>
      <c r="S3932" s="11">
        <f t="shared" si="370"/>
        <v>42433.338749999995</v>
      </c>
      <c r="T3932" s="11">
        <f t="shared" si="371"/>
        <v>42461.25</v>
      </c>
      <c r="U39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932" t="str">
        <f>_xlfn.CONCAT(Table1[[#This Row],[state]],Table1[[#This Row],[Goal Range]])</f>
        <v>failed14999</v>
      </c>
    </row>
    <row r="3933" spans="1:22" ht="43.2" hidden="1">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e">
        <f t="shared" si="367"/>
        <v>#DIV/0!</v>
      </c>
      <c r="Q3933" t="str">
        <f t="shared" si="368"/>
        <v>theater</v>
      </c>
      <c r="R3933" t="str">
        <f t="shared" si="369"/>
        <v>plays</v>
      </c>
      <c r="S3933" s="11">
        <f t="shared" si="370"/>
        <v>42228.151701388888</v>
      </c>
      <c r="T3933" s="11">
        <f t="shared" si="371"/>
        <v>42253.151701388888</v>
      </c>
      <c r="U39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33" t="str">
        <f>_xlfn.CONCAT(Table1[[#This Row],[state]],Table1[[#This Row],[Goal Range]])</f>
        <v>failed9999</v>
      </c>
    </row>
    <row r="3934" spans="1:22" ht="43.2" hidden="1">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1">
        <f t="shared" si="370"/>
        <v>42415.168564814812</v>
      </c>
      <c r="T3934" s="11">
        <f t="shared" si="371"/>
        <v>42445.126898148148</v>
      </c>
      <c r="U39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934" t="str">
        <f>_xlfn.CONCAT(Table1[[#This Row],[state]],Table1[[#This Row],[Goal Range]])</f>
        <v>failed14999</v>
      </c>
    </row>
    <row r="3935" spans="1:22" ht="43.2" hidden="1">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1">
        <f t="shared" si="370"/>
        <v>42538.968310185184</v>
      </c>
      <c r="T3935" s="11">
        <f t="shared" si="371"/>
        <v>42568.029861111107</v>
      </c>
      <c r="U39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35" t="str">
        <f>_xlfn.CONCAT(Table1[[#This Row],[state]],Table1[[#This Row],[Goal Range]])</f>
        <v>failed9999</v>
      </c>
    </row>
    <row r="3936" spans="1:22" ht="43.2" hidden="1">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1">
        <f t="shared" si="370"/>
        <v>42233.671747685185</v>
      </c>
      <c r="T3936" s="11">
        <f t="shared" si="371"/>
        <v>42278.541666666672</v>
      </c>
      <c r="U39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36" t="str">
        <f>_xlfn.CONCAT(Table1[[#This Row],[state]],Table1[[#This Row],[Goal Range]])</f>
        <v>failed9999</v>
      </c>
    </row>
    <row r="3937" spans="1:22" ht="57.6" hidden="1">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1">
        <f t="shared" si="370"/>
        <v>42221.656782407401</v>
      </c>
      <c r="T3937" s="11">
        <f t="shared" si="371"/>
        <v>42281.656782407401</v>
      </c>
      <c r="U39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37" t="str">
        <f>_xlfn.CONCAT(Table1[[#This Row],[state]],Table1[[#This Row],[Goal Range]])</f>
        <v>failed4999</v>
      </c>
    </row>
    <row r="3938" spans="1:22" ht="43.2" hidden="1">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e">
        <f t="shared" si="367"/>
        <v>#DIV/0!</v>
      </c>
      <c r="Q3938" t="str">
        <f t="shared" si="368"/>
        <v>theater</v>
      </c>
      <c r="R3938" t="str">
        <f t="shared" si="369"/>
        <v>plays</v>
      </c>
      <c r="S3938" s="11">
        <f t="shared" si="370"/>
        <v>42675.262962962966</v>
      </c>
      <c r="T3938" s="11">
        <f t="shared" si="371"/>
        <v>42705.304629629631</v>
      </c>
      <c r="U39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3938" t="str">
        <f>_xlfn.CONCAT(Table1[[#This Row],[state]],Table1[[#This Row],[Goal Range]])</f>
        <v>failed24999</v>
      </c>
    </row>
    <row r="3939" spans="1:22" ht="43.2" hidden="1">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1">
        <f t="shared" si="370"/>
        <v>42534.631481481483</v>
      </c>
      <c r="T3939" s="11">
        <f t="shared" si="371"/>
        <v>42562.631481481483</v>
      </c>
      <c r="U39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39" t="str">
        <f>_xlfn.CONCAT(Table1[[#This Row],[state]],Table1[[#This Row],[Goal Range]])</f>
        <v>failed4999</v>
      </c>
    </row>
    <row r="3940" spans="1:22" ht="43.2" hidden="1">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1">
        <f t="shared" si="370"/>
        <v>42151.905717592599</v>
      </c>
      <c r="T3940" s="11">
        <f t="shared" si="371"/>
        <v>42182.905717592599</v>
      </c>
      <c r="U39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40" t="str">
        <f>_xlfn.CONCAT(Table1[[#This Row],[state]],Table1[[#This Row],[Goal Range]])</f>
        <v>failed4999</v>
      </c>
    </row>
    <row r="3941" spans="1:22" ht="43.2" hidden="1">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1">
        <f t="shared" si="370"/>
        <v>41915.400219907409</v>
      </c>
      <c r="T3941" s="11">
        <f t="shared" si="371"/>
        <v>41919.1875</v>
      </c>
      <c r="U39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41" t="str">
        <f>_xlfn.CONCAT(Table1[[#This Row],[state]],Table1[[#This Row],[Goal Range]])</f>
        <v>failed9999</v>
      </c>
    </row>
    <row r="3942" spans="1:22" ht="43.2" hidden="1">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1">
        <f t="shared" si="370"/>
        <v>41961.492488425924</v>
      </c>
      <c r="T3942" s="11">
        <f t="shared" si="371"/>
        <v>42006.492488425924</v>
      </c>
      <c r="U39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42" t="str">
        <f>_xlfn.CONCAT(Table1[[#This Row],[state]],Table1[[#This Row],[Goal Range]])</f>
        <v>failed9999</v>
      </c>
    </row>
    <row r="3943" spans="1:22" ht="72" hidden="1">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1">
        <f t="shared" si="370"/>
        <v>41940.587233796294</v>
      </c>
      <c r="T3943" s="11">
        <f t="shared" si="371"/>
        <v>41968.041666666672</v>
      </c>
      <c r="U39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43" t="str">
        <f>_xlfn.CONCAT(Table1[[#This Row],[state]],Table1[[#This Row],[Goal Range]])</f>
        <v>failed9999</v>
      </c>
    </row>
    <row r="3944" spans="1:22" ht="43.2" hidden="1">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e">
        <f t="shared" si="367"/>
        <v>#DIV/0!</v>
      </c>
      <c r="Q3944" t="str">
        <f t="shared" si="368"/>
        <v>theater</v>
      </c>
      <c r="R3944" t="str">
        <f t="shared" si="369"/>
        <v>plays</v>
      </c>
      <c r="S3944" s="11">
        <f t="shared" si="370"/>
        <v>42111.904097222221</v>
      </c>
      <c r="T3944" s="11">
        <f t="shared" si="371"/>
        <v>42171.904097222221</v>
      </c>
      <c r="U39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44" t="str">
        <f>_xlfn.CONCAT(Table1[[#This Row],[state]],Table1[[#This Row],[Goal Range]])</f>
        <v>failed4999</v>
      </c>
    </row>
    <row r="3945" spans="1:22" ht="43.2" hidden="1">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1">
        <f t="shared" si="370"/>
        <v>42279.778564814813</v>
      </c>
      <c r="T3945" s="11">
        <f t="shared" si="371"/>
        <v>42310.701388888891</v>
      </c>
      <c r="U39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45" t="str">
        <f>_xlfn.CONCAT(Table1[[#This Row],[state]],Table1[[#This Row],[Goal Range]])</f>
        <v>failed9999</v>
      </c>
    </row>
    <row r="3946" spans="1:22" ht="57.6" hidden="1">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e">
        <f t="shared" si="367"/>
        <v>#DIV/0!</v>
      </c>
      <c r="Q3946" t="str">
        <f t="shared" si="368"/>
        <v>theater</v>
      </c>
      <c r="R3946" t="str">
        <f t="shared" si="369"/>
        <v>plays</v>
      </c>
      <c r="S3946" s="11">
        <f t="shared" si="370"/>
        <v>42213.662905092591</v>
      </c>
      <c r="T3946" s="11">
        <f t="shared" si="371"/>
        <v>42243.662905092591</v>
      </c>
      <c r="U39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46" t="str">
        <f>_xlfn.CONCAT(Table1[[#This Row],[state]],Table1[[#This Row],[Goal Range]])</f>
        <v>failed9999</v>
      </c>
    </row>
    <row r="3947" spans="1:22" ht="43.2" hidden="1">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1">
        <f t="shared" si="370"/>
        <v>42109.801712962959</v>
      </c>
      <c r="T3947" s="11">
        <f t="shared" si="371"/>
        <v>42139.801712962959</v>
      </c>
      <c r="U39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47" t="str">
        <f>_xlfn.CONCAT(Table1[[#This Row],[state]],Table1[[#This Row],[Goal Range]])</f>
        <v>failed4999</v>
      </c>
    </row>
    <row r="3948" spans="1:22" ht="28.8" hidden="1">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1">
        <f t="shared" si="370"/>
        <v>42031.833587962959</v>
      </c>
      <c r="T3948" s="11">
        <f t="shared" si="371"/>
        <v>42063.333333333328</v>
      </c>
      <c r="U39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48" t="str">
        <f>_xlfn.CONCAT(Table1[[#This Row],[state]],Table1[[#This Row],[Goal Range]])</f>
        <v>failed9999</v>
      </c>
    </row>
    <row r="3949" spans="1:22" ht="43.2" hidden="1">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1">
        <f t="shared" si="370"/>
        <v>42615.142870370371</v>
      </c>
      <c r="T3949" s="11">
        <f t="shared" si="371"/>
        <v>42645.142870370371</v>
      </c>
      <c r="U39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49" t="str">
        <f>_xlfn.CONCAT(Table1[[#This Row],[state]],Table1[[#This Row],[Goal Range]])</f>
        <v>failed4999</v>
      </c>
    </row>
    <row r="3950" spans="1:22" ht="43.2" hidden="1">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e">
        <f t="shared" si="367"/>
        <v>#DIV/0!</v>
      </c>
      <c r="Q3950" t="str">
        <f t="shared" si="368"/>
        <v>theater</v>
      </c>
      <c r="R3950" t="str">
        <f t="shared" si="369"/>
        <v>plays</v>
      </c>
      <c r="S3950" s="11">
        <f t="shared" si="370"/>
        <v>41829.325497685182</v>
      </c>
      <c r="T3950" s="11">
        <f t="shared" si="371"/>
        <v>41889.325497685182</v>
      </c>
      <c r="U39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3950" t="str">
        <f>_xlfn.CONCAT(Table1[[#This Row],[state]],Table1[[#This Row],[Goal Range]])</f>
        <v>failed34999</v>
      </c>
    </row>
    <row r="3951" spans="1:22" ht="43.2" hidden="1">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1">
        <f t="shared" si="370"/>
        <v>42016.120613425926</v>
      </c>
      <c r="T3951" s="11">
        <f t="shared" si="371"/>
        <v>42046.120613425926</v>
      </c>
      <c r="U39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951" t="str">
        <f>_xlfn.CONCAT(Table1[[#This Row],[state]],Table1[[#This Row],[Goal Range]])</f>
        <v>failed14999</v>
      </c>
    </row>
    <row r="3952" spans="1:22" ht="57.6" hidden="1">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1">
        <f t="shared" si="370"/>
        <v>42439.702314814815</v>
      </c>
      <c r="T3952" s="11">
        <f t="shared" si="371"/>
        <v>42468.774305555555</v>
      </c>
      <c r="U39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52" t="str">
        <f>_xlfn.CONCAT(Table1[[#This Row],[state]],Table1[[#This Row],[Goal Range]])</f>
        <v>failed4999</v>
      </c>
    </row>
    <row r="3953" spans="1:22" ht="43.2" hidden="1">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1">
        <f t="shared" si="370"/>
        <v>42433.825717592597</v>
      </c>
      <c r="T3953" s="11">
        <f t="shared" si="371"/>
        <v>42493.784050925926</v>
      </c>
      <c r="U39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953" t="str">
        <f>_xlfn.CONCAT(Table1[[#This Row],[state]],Table1[[#This Row],[Goal Range]])</f>
        <v>failed50000</v>
      </c>
    </row>
    <row r="3954" spans="1:22" ht="43.2" hidden="1">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1">
        <f t="shared" si="370"/>
        <v>42243.790393518517</v>
      </c>
      <c r="T3954" s="11">
        <f t="shared" si="371"/>
        <v>42303.790393518517</v>
      </c>
      <c r="U39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954" t="str">
        <f>_xlfn.CONCAT(Table1[[#This Row],[state]],Table1[[#This Row],[Goal Range]])</f>
        <v>failed29999</v>
      </c>
    </row>
    <row r="3955" spans="1:22" ht="43.2" hidden="1">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e">
        <f t="shared" si="367"/>
        <v>#DIV/0!</v>
      </c>
      <c r="Q3955" t="str">
        <f t="shared" si="368"/>
        <v>theater</v>
      </c>
      <c r="R3955" t="str">
        <f t="shared" si="369"/>
        <v>plays</v>
      </c>
      <c r="S3955" s="11">
        <f t="shared" si="370"/>
        <v>42550.048449074078</v>
      </c>
      <c r="T3955" s="11">
        <f t="shared" si="371"/>
        <v>42580.978472222225</v>
      </c>
      <c r="U39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955" t="str">
        <f>_xlfn.CONCAT(Table1[[#This Row],[state]],Table1[[#This Row],[Goal Range]])</f>
        <v>failed19999</v>
      </c>
    </row>
    <row r="3956" spans="1:22" ht="57.6" hidden="1">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e">
        <f t="shared" si="367"/>
        <v>#DIV/0!</v>
      </c>
      <c r="Q3956" t="str">
        <f t="shared" si="368"/>
        <v>theater</v>
      </c>
      <c r="R3956" t="str">
        <f t="shared" si="369"/>
        <v>plays</v>
      </c>
      <c r="S3956" s="11">
        <f t="shared" si="370"/>
        <v>41774.651203703703</v>
      </c>
      <c r="T3956" s="11">
        <f t="shared" si="371"/>
        <v>41834.651203703703</v>
      </c>
      <c r="U39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956" t="str">
        <f>_xlfn.CONCAT(Table1[[#This Row],[state]],Table1[[#This Row],[Goal Range]])</f>
        <v>failed29999</v>
      </c>
    </row>
    <row r="3957" spans="1:22" ht="43.2" hidden="1">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1">
        <f t="shared" si="370"/>
        <v>42306.848854166667</v>
      </c>
      <c r="T3957" s="11">
        <f t="shared" si="371"/>
        <v>42336.890520833331</v>
      </c>
      <c r="U39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57" t="str">
        <f>_xlfn.CONCAT(Table1[[#This Row],[state]],Table1[[#This Row],[Goal Range]])</f>
        <v>failed4999</v>
      </c>
    </row>
    <row r="3958" spans="1:22" ht="43.2" hidden="1">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e">
        <f t="shared" si="367"/>
        <v>#DIV/0!</v>
      </c>
      <c r="Q3958" t="str">
        <f t="shared" si="368"/>
        <v>theater</v>
      </c>
      <c r="R3958" t="str">
        <f t="shared" si="369"/>
        <v>plays</v>
      </c>
      <c r="S3958" s="11">
        <f t="shared" si="370"/>
        <v>42457.932025462964</v>
      </c>
      <c r="T3958" s="11">
        <f t="shared" si="371"/>
        <v>42485.013888888891</v>
      </c>
      <c r="U39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58" t="str">
        <f>_xlfn.CONCAT(Table1[[#This Row],[state]],Table1[[#This Row],[Goal Range]])</f>
        <v>failed9999</v>
      </c>
    </row>
    <row r="3959" spans="1:22" ht="43.2" hidden="1">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1">
        <f t="shared" si="370"/>
        <v>42513.976319444439</v>
      </c>
      <c r="T3959" s="11">
        <f t="shared" si="371"/>
        <v>42559.976319444439</v>
      </c>
      <c r="U39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29999</v>
      </c>
      <c r="V3959" t="str">
        <f>_xlfn.CONCAT(Table1[[#This Row],[state]],Table1[[#This Row],[Goal Range]])</f>
        <v>failed29999</v>
      </c>
    </row>
    <row r="3960" spans="1:22" ht="43.2" hidden="1">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1">
        <f t="shared" si="370"/>
        <v>41816.950370370374</v>
      </c>
      <c r="T3960" s="11">
        <f t="shared" si="371"/>
        <v>41853.583333333336</v>
      </c>
      <c r="U39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60" t="str">
        <f>_xlfn.CONCAT(Table1[[#This Row],[state]],Table1[[#This Row],[Goal Range]])</f>
        <v>failed4999</v>
      </c>
    </row>
    <row r="3961" spans="1:22" ht="43.2" hidden="1">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1">
        <f t="shared" si="370"/>
        <v>41880.788842592592</v>
      </c>
      <c r="T3961" s="11">
        <f t="shared" si="371"/>
        <v>41910.788842592592</v>
      </c>
      <c r="U39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61" t="str">
        <f>_xlfn.CONCAT(Table1[[#This Row],[state]],Table1[[#This Row],[Goal Range]])</f>
        <v>failed4999</v>
      </c>
    </row>
    <row r="3962" spans="1:22" ht="43.2" hidden="1">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1">
        <f t="shared" si="370"/>
        <v>42342.845555555556</v>
      </c>
      <c r="T3962" s="11">
        <f t="shared" si="371"/>
        <v>42372.845555555556</v>
      </c>
      <c r="U39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62" t="str">
        <f>_xlfn.CONCAT(Table1[[#This Row],[state]],Table1[[#This Row],[Goal Range]])</f>
        <v>failed4999</v>
      </c>
    </row>
    <row r="3963" spans="1:22" ht="57.6" hidden="1">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1">
        <f t="shared" si="370"/>
        <v>41745.891319444447</v>
      </c>
      <c r="T3963" s="11">
        <f t="shared" si="371"/>
        <v>41767.891319444447</v>
      </c>
      <c r="U39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63" t="str">
        <f>_xlfn.CONCAT(Table1[[#This Row],[state]],Table1[[#This Row],[Goal Range]])</f>
        <v>failed9999</v>
      </c>
    </row>
    <row r="3964" spans="1:22" ht="57.6" hidden="1">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1">
        <f t="shared" si="370"/>
        <v>42311.621458333335</v>
      </c>
      <c r="T3964" s="11">
        <f t="shared" si="371"/>
        <v>42336.621458333335</v>
      </c>
      <c r="U39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64" t="str">
        <f>_xlfn.CONCAT(Table1[[#This Row],[state]],Table1[[#This Row],[Goal Range]])</f>
        <v>failed4999</v>
      </c>
    </row>
    <row r="3965" spans="1:22" ht="43.2" hidden="1">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e">
        <f t="shared" si="367"/>
        <v>#DIV/0!</v>
      </c>
      <c r="Q3965" t="str">
        <f t="shared" si="368"/>
        <v>theater</v>
      </c>
      <c r="R3965" t="str">
        <f t="shared" si="369"/>
        <v>plays</v>
      </c>
      <c r="S3965" s="11">
        <f t="shared" si="370"/>
        <v>42296.154131944444</v>
      </c>
      <c r="T3965" s="11">
        <f t="shared" si="371"/>
        <v>42326.195798611108</v>
      </c>
      <c r="U39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965" t="str">
        <f>_xlfn.CONCAT(Table1[[#This Row],[state]],Table1[[#This Row],[Goal Range]])</f>
        <v>failed14999</v>
      </c>
    </row>
    <row r="3966" spans="1:22" ht="43.2" hidden="1">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1">
        <f t="shared" si="370"/>
        <v>42053.722060185188</v>
      </c>
      <c r="T3966" s="11">
        <f t="shared" si="371"/>
        <v>42113.680393518516</v>
      </c>
      <c r="U39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66" t="str">
        <f>_xlfn.CONCAT(Table1[[#This Row],[state]],Table1[[#This Row],[Goal Range]])</f>
        <v>failed4999</v>
      </c>
    </row>
    <row r="3967" spans="1:22" ht="43.2" hidden="1">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1">
        <f t="shared" si="370"/>
        <v>42414.235879629632</v>
      </c>
      <c r="T3967" s="11">
        <f t="shared" si="371"/>
        <v>42474.194212962961</v>
      </c>
      <c r="U39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67" t="str">
        <f>_xlfn.CONCAT(Table1[[#This Row],[state]],Table1[[#This Row],[Goal Range]])</f>
        <v>failed4999</v>
      </c>
    </row>
    <row r="3968" spans="1:22" ht="57.6" hidden="1">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1">
        <f t="shared" si="370"/>
        <v>41801.711550925924</v>
      </c>
      <c r="T3968" s="11">
        <f t="shared" si="371"/>
        <v>41844.124305555553</v>
      </c>
      <c r="U39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68" t="str">
        <f>_xlfn.CONCAT(Table1[[#This Row],[state]],Table1[[#This Row],[Goal Range]])</f>
        <v>failed9999</v>
      </c>
    </row>
    <row r="3969" spans="1:22" ht="43.2" hidden="1">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1">
        <f t="shared" si="370"/>
        <v>42770.290590277778</v>
      </c>
      <c r="T3969" s="11">
        <f t="shared" si="371"/>
        <v>42800.290590277778</v>
      </c>
      <c r="U39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69" t="str">
        <f>_xlfn.CONCAT(Table1[[#This Row],[state]],Table1[[#This Row],[Goal Range]])</f>
        <v>failed4999</v>
      </c>
    </row>
    <row r="3970" spans="1:22" ht="43.2" hidden="1">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372">E3970/D3970</f>
        <v>0.10539999999999999</v>
      </c>
      <c r="P3970" s="6">
        <f t="shared" si="367"/>
        <v>47.909090909090907</v>
      </c>
      <c r="Q3970" t="str">
        <f t="shared" si="368"/>
        <v>theater</v>
      </c>
      <c r="R3970" t="str">
        <f t="shared" si="369"/>
        <v>plays</v>
      </c>
      <c r="S3970" s="11">
        <f t="shared" si="370"/>
        <v>42452.815659722226</v>
      </c>
      <c r="T3970" s="11">
        <f t="shared" si="371"/>
        <v>42512.815659722226</v>
      </c>
      <c r="U39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70" t="str">
        <f>_xlfn.CONCAT(Table1[[#This Row],[state]],Table1[[#This Row],[Goal Range]])</f>
        <v>failed9999</v>
      </c>
    </row>
    <row r="3971" spans="1:22" ht="57.6" hidden="1">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372"/>
        <v>7.4690265486725665E-2</v>
      </c>
      <c r="P3971" s="6">
        <f t="shared" ref="P3971:P4034" si="373">E3971/L3971</f>
        <v>35.166666666666664</v>
      </c>
      <c r="Q3971" t="str">
        <f t="shared" ref="Q3971:Q4034" si="374">LEFT(N3971,FIND("/",N3971)-1)</f>
        <v>theater</v>
      </c>
      <c r="R3971" t="str">
        <f t="shared" ref="R3971:R4034" si="375">RIGHT(N3971,LEN(N3971)-FIND("/",N3971))</f>
        <v>plays</v>
      </c>
      <c r="S3971" s="11">
        <f t="shared" ref="S3971:S4034" si="376">(((J3971/60)/60)/24)+DATE(1970,1,1)</f>
        <v>42601.854699074072</v>
      </c>
      <c r="T3971" s="11">
        <f t="shared" ref="T3971:T4034" si="377">(((I3971/60)/60)/24)+DATE(1970,1,1)</f>
        <v>42611.163194444445</v>
      </c>
      <c r="U39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71" t="str">
        <f>_xlfn.CONCAT(Table1[[#This Row],[state]],Table1[[#This Row],[Goal Range]])</f>
        <v>failed4999</v>
      </c>
    </row>
    <row r="3972" spans="1:22" ht="57.6" hidden="1">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1">
        <f t="shared" si="376"/>
        <v>42447.863553240735</v>
      </c>
      <c r="T3972" s="11">
        <f t="shared" si="377"/>
        <v>42477.863553240735</v>
      </c>
      <c r="U39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3972" t="str">
        <f>_xlfn.CONCAT(Table1[[#This Row],[state]],Table1[[#This Row],[Goal Range]])</f>
        <v>failed19999</v>
      </c>
    </row>
    <row r="3973" spans="1:22" ht="43.2" hidden="1">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1">
        <f t="shared" si="376"/>
        <v>41811.536180555559</v>
      </c>
      <c r="T3973" s="11">
        <f t="shared" si="377"/>
        <v>41841.536180555559</v>
      </c>
      <c r="U39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973" t="str">
        <f>_xlfn.CONCAT(Table1[[#This Row],[state]],Table1[[#This Row],[Goal Range]])</f>
        <v>failed14999</v>
      </c>
    </row>
    <row r="3974" spans="1:22" ht="43.2" hidden="1">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1">
        <f t="shared" si="376"/>
        <v>41981.067523148144</v>
      </c>
      <c r="T3974" s="11">
        <f t="shared" si="377"/>
        <v>42041.067523148144</v>
      </c>
      <c r="U39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74" t="str">
        <f>_xlfn.CONCAT(Table1[[#This Row],[state]],Table1[[#This Row],[Goal Range]])</f>
        <v>failed4999</v>
      </c>
    </row>
    <row r="3975" spans="1:22" ht="43.2" hidden="1">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1">
        <f t="shared" si="376"/>
        <v>42469.68414351852</v>
      </c>
      <c r="T3975" s="11">
        <f t="shared" si="377"/>
        <v>42499.166666666672</v>
      </c>
      <c r="U39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75" t="str">
        <f>_xlfn.CONCAT(Table1[[#This Row],[state]],Table1[[#This Row],[Goal Range]])</f>
        <v>failed9999</v>
      </c>
    </row>
    <row r="3976" spans="1:22" ht="43.2" hidden="1">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1">
        <f t="shared" si="376"/>
        <v>42493.546851851846</v>
      </c>
      <c r="T3976" s="11">
        <f t="shared" si="377"/>
        <v>42523.546851851846</v>
      </c>
      <c r="U39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76" t="str">
        <f>_xlfn.CONCAT(Table1[[#This Row],[state]],Table1[[#This Row],[Goal Range]])</f>
        <v>failed4999</v>
      </c>
    </row>
    <row r="3977" spans="1:22" ht="43.2" hidden="1">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e">
        <f t="shared" si="373"/>
        <v>#DIV/0!</v>
      </c>
      <c r="Q3977" t="str">
        <f t="shared" si="374"/>
        <v>theater</v>
      </c>
      <c r="R3977" t="str">
        <f t="shared" si="375"/>
        <v>plays</v>
      </c>
      <c r="S3977" s="11">
        <f t="shared" si="376"/>
        <v>42534.866875</v>
      </c>
      <c r="T3977" s="11">
        <f t="shared" si="377"/>
        <v>42564.866875</v>
      </c>
      <c r="U39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977" t="str">
        <f>_xlfn.CONCAT(Table1[[#This Row],[state]],Table1[[#This Row],[Goal Range]])</f>
        <v>failed1000</v>
      </c>
    </row>
    <row r="3978" spans="1:22" ht="43.2" hidden="1">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1">
        <f t="shared" si="376"/>
        <v>41830.858344907407</v>
      </c>
      <c r="T3978" s="11">
        <f t="shared" si="377"/>
        <v>41852.291666666664</v>
      </c>
      <c r="U39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78" t="str">
        <f>_xlfn.CONCAT(Table1[[#This Row],[state]],Table1[[#This Row],[Goal Range]])</f>
        <v>failed4999</v>
      </c>
    </row>
    <row r="3979" spans="1:22" ht="43.2" hidden="1">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1">
        <f t="shared" si="376"/>
        <v>42543.788564814815</v>
      </c>
      <c r="T3979" s="11">
        <f t="shared" si="377"/>
        <v>42573.788564814815</v>
      </c>
      <c r="U39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3979" t="str">
        <f>_xlfn.CONCAT(Table1[[#This Row],[state]],Table1[[#This Row],[Goal Range]])</f>
        <v>failed50000</v>
      </c>
    </row>
    <row r="3980" spans="1:22" ht="43.2" hidden="1">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1">
        <f t="shared" si="376"/>
        <v>41975.642974537041</v>
      </c>
      <c r="T3980" s="11">
        <f t="shared" si="377"/>
        <v>42035.642974537041</v>
      </c>
      <c r="U39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80" t="str">
        <f>_xlfn.CONCAT(Table1[[#This Row],[state]],Table1[[#This Row],[Goal Range]])</f>
        <v>failed4999</v>
      </c>
    </row>
    <row r="3981" spans="1:22" ht="43.2" hidden="1">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1">
        <f t="shared" si="376"/>
        <v>42069.903437500005</v>
      </c>
      <c r="T3981" s="11">
        <f t="shared" si="377"/>
        <v>42092.833333333328</v>
      </c>
      <c r="U39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81" t="str">
        <f>_xlfn.CONCAT(Table1[[#This Row],[state]],Table1[[#This Row],[Goal Range]])</f>
        <v>failed9999</v>
      </c>
    </row>
    <row r="3982" spans="1:22" ht="57.6" hidden="1">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1">
        <f t="shared" si="376"/>
        <v>41795.598923611113</v>
      </c>
      <c r="T3982" s="11">
        <f t="shared" si="377"/>
        <v>41825.598923611113</v>
      </c>
      <c r="U39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82" t="str">
        <f>_xlfn.CONCAT(Table1[[#This Row],[state]],Table1[[#This Row],[Goal Range]])</f>
        <v>failed4999</v>
      </c>
    </row>
    <row r="3983" spans="1:22" ht="43.2" hidden="1">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1">
        <f t="shared" si="376"/>
        <v>42508.179965277777</v>
      </c>
      <c r="T3983" s="11">
        <f t="shared" si="377"/>
        <v>42568.179965277777</v>
      </c>
      <c r="U39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3983" t="str">
        <f>_xlfn.CONCAT(Table1[[#This Row],[state]],Table1[[#This Row],[Goal Range]])</f>
        <v>failed34999</v>
      </c>
    </row>
    <row r="3984" spans="1:22" ht="57.6" hidden="1">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1">
        <f t="shared" si="376"/>
        <v>42132.809953703705</v>
      </c>
      <c r="T3984" s="11">
        <f t="shared" si="377"/>
        <v>42192.809953703705</v>
      </c>
      <c r="U39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984" t="str">
        <f>_xlfn.CONCAT(Table1[[#This Row],[state]],Table1[[#This Row],[Goal Range]])</f>
        <v>failed1000</v>
      </c>
    </row>
    <row r="3985" spans="1:22" ht="43.2" hidden="1">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1">
        <f t="shared" si="376"/>
        <v>41747.86986111111</v>
      </c>
      <c r="T3985" s="11">
        <f t="shared" si="377"/>
        <v>41779.290972222225</v>
      </c>
      <c r="U39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985" t="str">
        <f>_xlfn.CONCAT(Table1[[#This Row],[state]],Table1[[#This Row],[Goal Range]])</f>
        <v>failed14999</v>
      </c>
    </row>
    <row r="3986" spans="1:22" ht="43.2" hidden="1">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1">
        <f t="shared" si="376"/>
        <v>41920.963472222218</v>
      </c>
      <c r="T3986" s="11">
        <f t="shared" si="377"/>
        <v>41951</v>
      </c>
      <c r="U39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86" t="str">
        <f>_xlfn.CONCAT(Table1[[#This Row],[state]],Table1[[#This Row],[Goal Range]])</f>
        <v>failed4999</v>
      </c>
    </row>
    <row r="3987" spans="1:22" ht="57.6" hidden="1">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1">
        <f t="shared" si="376"/>
        <v>42399.707407407404</v>
      </c>
      <c r="T3987" s="11">
        <f t="shared" si="377"/>
        <v>42420.878472222219</v>
      </c>
      <c r="U39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87" t="str">
        <f>_xlfn.CONCAT(Table1[[#This Row],[state]],Table1[[#This Row],[Goal Range]])</f>
        <v>failed4999</v>
      </c>
    </row>
    <row r="3988" spans="1:22" ht="57.6" hidden="1">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1">
        <f t="shared" si="376"/>
        <v>42467.548541666663</v>
      </c>
      <c r="T3988" s="11">
        <f t="shared" si="377"/>
        <v>42496.544444444444</v>
      </c>
      <c r="U39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3988" t="str">
        <f>_xlfn.CONCAT(Table1[[#This Row],[state]],Table1[[#This Row],[Goal Range]])</f>
        <v>failed9999</v>
      </c>
    </row>
    <row r="3989" spans="1:22" ht="43.2" hidden="1">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1">
        <f t="shared" si="376"/>
        <v>41765.92465277778</v>
      </c>
      <c r="T3989" s="11">
        <f t="shared" si="377"/>
        <v>41775.92465277778</v>
      </c>
      <c r="U39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989" t="str">
        <f>_xlfn.CONCAT(Table1[[#This Row],[state]],Table1[[#This Row],[Goal Range]])</f>
        <v>failed1000</v>
      </c>
    </row>
    <row r="3990" spans="1:22" ht="28.8" hidden="1">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1">
        <f t="shared" si="376"/>
        <v>42230.08116898148</v>
      </c>
      <c r="T3990" s="11">
        <f t="shared" si="377"/>
        <v>42245.08116898148</v>
      </c>
      <c r="U39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90" t="str">
        <f>_xlfn.CONCAT(Table1[[#This Row],[state]],Table1[[#This Row],[Goal Range]])</f>
        <v>failed4999</v>
      </c>
    </row>
    <row r="3991" spans="1:22" ht="43.2" hidden="1">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e">
        <f t="shared" si="373"/>
        <v>#DIV/0!</v>
      </c>
      <c r="Q3991" t="str">
        <f t="shared" si="374"/>
        <v>theater</v>
      </c>
      <c r="R3991" t="str">
        <f t="shared" si="375"/>
        <v>plays</v>
      </c>
      <c r="S3991" s="11">
        <f t="shared" si="376"/>
        <v>42286.749780092592</v>
      </c>
      <c r="T3991" s="11">
        <f t="shared" si="377"/>
        <v>42316.791446759264</v>
      </c>
      <c r="U39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91" t="str">
        <f>_xlfn.CONCAT(Table1[[#This Row],[state]],Table1[[#This Row],[Goal Range]])</f>
        <v>failed4999</v>
      </c>
    </row>
    <row r="3992" spans="1:22" ht="43.2" hidden="1">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1">
        <f t="shared" si="376"/>
        <v>42401.672372685185</v>
      </c>
      <c r="T3992" s="11">
        <f t="shared" si="377"/>
        <v>42431.672372685185</v>
      </c>
      <c r="U39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92" t="str">
        <f>_xlfn.CONCAT(Table1[[#This Row],[state]],Table1[[#This Row],[Goal Range]])</f>
        <v>failed4999</v>
      </c>
    </row>
    <row r="3993" spans="1:22" ht="28.8" hidden="1">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1">
        <f t="shared" si="376"/>
        <v>42125.644467592589</v>
      </c>
      <c r="T3993" s="11">
        <f t="shared" si="377"/>
        <v>42155.644467592589</v>
      </c>
      <c r="U39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993" t="str">
        <f>_xlfn.CONCAT(Table1[[#This Row],[state]],Table1[[#This Row],[Goal Range]])</f>
        <v>failed1000</v>
      </c>
    </row>
    <row r="3994" spans="1:22" ht="43.2" hidden="1">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1">
        <f t="shared" si="376"/>
        <v>42289.94049768518</v>
      </c>
      <c r="T3994" s="11">
        <f t="shared" si="377"/>
        <v>42349.982164351852</v>
      </c>
      <c r="U39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3994" t="str">
        <f>_xlfn.CONCAT(Table1[[#This Row],[state]],Table1[[#This Row],[Goal Range]])</f>
        <v>failed14999</v>
      </c>
    </row>
    <row r="3995" spans="1:22" ht="43.2" hidden="1">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1">
        <f t="shared" si="376"/>
        <v>42107.864722222221</v>
      </c>
      <c r="T3995" s="11">
        <f t="shared" si="377"/>
        <v>42137.864722222221</v>
      </c>
      <c r="U39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0</v>
      </c>
      <c r="V3995" t="str">
        <f>_xlfn.CONCAT(Table1[[#This Row],[state]],Table1[[#This Row],[Goal Range]])</f>
        <v>failed0</v>
      </c>
    </row>
    <row r="3996" spans="1:22" ht="43.2" hidden="1">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1">
        <f t="shared" si="376"/>
        <v>41809.389930555553</v>
      </c>
      <c r="T3996" s="11">
        <f t="shared" si="377"/>
        <v>41839.389930555553</v>
      </c>
      <c r="U39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96" t="str">
        <f>_xlfn.CONCAT(Table1[[#This Row],[state]],Table1[[#This Row],[Goal Range]])</f>
        <v>failed4999</v>
      </c>
    </row>
    <row r="3997" spans="1:22" ht="43.2" hidden="1">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1">
        <f t="shared" si="376"/>
        <v>42019.683761574073</v>
      </c>
      <c r="T3997" s="11">
        <f t="shared" si="377"/>
        <v>42049.477083333331</v>
      </c>
      <c r="U39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3997" t="str">
        <f>_xlfn.CONCAT(Table1[[#This Row],[state]],Table1[[#This Row],[Goal Range]])</f>
        <v>failed1000</v>
      </c>
    </row>
    <row r="3998" spans="1:22" ht="43.2" hidden="1">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1">
        <f t="shared" si="376"/>
        <v>41950.26694444444</v>
      </c>
      <c r="T3998" s="11">
        <f t="shared" si="377"/>
        <v>41963.669444444444</v>
      </c>
      <c r="U39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98" t="str">
        <f>_xlfn.CONCAT(Table1[[#This Row],[state]],Table1[[#This Row],[Goal Range]])</f>
        <v>failed4999</v>
      </c>
    </row>
    <row r="3999" spans="1:22" ht="43.2" hidden="1">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e">
        <f t="shared" si="373"/>
        <v>#DIV/0!</v>
      </c>
      <c r="Q3999" t="str">
        <f t="shared" si="374"/>
        <v>theater</v>
      </c>
      <c r="R3999" t="str">
        <f t="shared" si="375"/>
        <v>plays</v>
      </c>
      <c r="S3999" s="11">
        <f t="shared" si="376"/>
        <v>42069.391446759255</v>
      </c>
      <c r="T3999" s="11">
        <f t="shared" si="377"/>
        <v>42099.349780092598</v>
      </c>
      <c r="U39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3999" t="str">
        <f>_xlfn.CONCAT(Table1[[#This Row],[state]],Table1[[#This Row],[Goal Range]])</f>
        <v>failed4999</v>
      </c>
    </row>
    <row r="4000" spans="1:22" ht="43.2" hidden="1">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1">
        <f t="shared" si="376"/>
        <v>42061.963263888887</v>
      </c>
      <c r="T4000" s="11">
        <f t="shared" si="377"/>
        <v>42091.921597222223</v>
      </c>
      <c r="U40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00" t="str">
        <f>_xlfn.CONCAT(Table1[[#This Row],[state]],Table1[[#This Row],[Goal Range]])</f>
        <v>failed4999</v>
      </c>
    </row>
    <row r="4001" spans="1:22" ht="43.2" hidden="1">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1">
        <f t="shared" si="376"/>
        <v>41842.828680555554</v>
      </c>
      <c r="T4001" s="11">
        <f t="shared" si="377"/>
        <v>41882.827650462961</v>
      </c>
      <c r="U40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01" t="str">
        <f>_xlfn.CONCAT(Table1[[#This Row],[state]],Table1[[#This Row],[Goal Range]])</f>
        <v>failed9999</v>
      </c>
    </row>
    <row r="4002" spans="1:22" ht="28.8" hidden="1">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1">
        <f t="shared" si="376"/>
        <v>42437.64534722222</v>
      </c>
      <c r="T4002" s="11">
        <f t="shared" si="377"/>
        <v>42497.603680555556</v>
      </c>
      <c r="U40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02" t="str">
        <f>_xlfn.CONCAT(Table1[[#This Row],[state]],Table1[[#This Row],[Goal Range]])</f>
        <v>failed9999</v>
      </c>
    </row>
    <row r="4003" spans="1:22" ht="57.6" hidden="1">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1">
        <f t="shared" si="376"/>
        <v>42775.964212962965</v>
      </c>
      <c r="T4003" s="11">
        <f t="shared" si="377"/>
        <v>42795.791666666672</v>
      </c>
      <c r="U40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03" t="str">
        <f>_xlfn.CONCAT(Table1[[#This Row],[state]],Table1[[#This Row],[Goal Range]])</f>
        <v>failed4999</v>
      </c>
    </row>
    <row r="4004" spans="1:22" ht="43.2" hidden="1">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1">
        <f t="shared" si="376"/>
        <v>41879.043530092589</v>
      </c>
      <c r="T4004" s="11">
        <f t="shared" si="377"/>
        <v>41909.043530092589</v>
      </c>
      <c r="U40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04" t="str">
        <f>_xlfn.CONCAT(Table1[[#This Row],[state]],Table1[[#This Row],[Goal Range]])</f>
        <v>failed4999</v>
      </c>
    </row>
    <row r="4005" spans="1:22" ht="43.2" hidden="1">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1">
        <f t="shared" si="376"/>
        <v>42020.587349537032</v>
      </c>
      <c r="T4005" s="11">
        <f t="shared" si="377"/>
        <v>42050.587349537032</v>
      </c>
      <c r="U40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05" t="str">
        <f>_xlfn.CONCAT(Table1[[#This Row],[state]],Table1[[#This Row],[Goal Range]])</f>
        <v>failed4999</v>
      </c>
    </row>
    <row r="4006" spans="1:22" hidden="1">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1">
        <f t="shared" si="376"/>
        <v>41890.16269675926</v>
      </c>
      <c r="T4006" s="11">
        <f t="shared" si="377"/>
        <v>41920.16269675926</v>
      </c>
      <c r="U40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006" t="str">
        <f>_xlfn.CONCAT(Table1[[#This Row],[state]],Table1[[#This Row],[Goal Range]])</f>
        <v>failed1000</v>
      </c>
    </row>
    <row r="4007" spans="1:22" ht="43.2" hidden="1">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1">
        <f t="shared" si="376"/>
        <v>41872.807696759257</v>
      </c>
      <c r="T4007" s="11">
        <f t="shared" si="377"/>
        <v>41932.807696759257</v>
      </c>
      <c r="U40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07" t="str">
        <f>_xlfn.CONCAT(Table1[[#This Row],[state]],Table1[[#This Row],[Goal Range]])</f>
        <v>failed4999</v>
      </c>
    </row>
    <row r="4008" spans="1:22" ht="43.2" hidden="1">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1">
        <f t="shared" si="376"/>
        <v>42391.772997685184</v>
      </c>
      <c r="T4008" s="11">
        <f t="shared" si="377"/>
        <v>42416.772997685184</v>
      </c>
      <c r="U40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4008" t="str">
        <f>_xlfn.CONCAT(Table1[[#This Row],[state]],Table1[[#This Row],[Goal Range]])</f>
        <v>failed34999</v>
      </c>
    </row>
    <row r="4009" spans="1:22" ht="43.2" hidden="1">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1">
        <f t="shared" si="376"/>
        <v>41848.772928240738</v>
      </c>
      <c r="T4009" s="11">
        <f t="shared" si="377"/>
        <v>41877.686111111114</v>
      </c>
      <c r="U40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09" t="str">
        <f>_xlfn.CONCAT(Table1[[#This Row],[state]],Table1[[#This Row],[Goal Range]])</f>
        <v>failed4999</v>
      </c>
    </row>
    <row r="4010" spans="1:22" ht="43.2" hidden="1">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1">
        <f t="shared" si="376"/>
        <v>42177.964201388888</v>
      </c>
      <c r="T4010" s="11">
        <f t="shared" si="377"/>
        <v>42207.964201388888</v>
      </c>
      <c r="U40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10" t="str">
        <f>_xlfn.CONCAT(Table1[[#This Row],[state]],Table1[[#This Row],[Goal Range]])</f>
        <v>failed4999</v>
      </c>
    </row>
    <row r="4011" spans="1:22" ht="43.2" hidden="1">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1">
        <f t="shared" si="376"/>
        <v>41851.700925925928</v>
      </c>
      <c r="T4011" s="11">
        <f t="shared" si="377"/>
        <v>41891.700925925928</v>
      </c>
      <c r="U40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11" t="str">
        <f>_xlfn.CONCAT(Table1[[#This Row],[state]],Table1[[#This Row],[Goal Range]])</f>
        <v>failed4999</v>
      </c>
    </row>
    <row r="4012" spans="1:22" ht="43.2" hidden="1">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1">
        <f t="shared" si="376"/>
        <v>41921.770439814813</v>
      </c>
      <c r="T4012" s="11">
        <f t="shared" si="377"/>
        <v>41938.770439814813</v>
      </c>
      <c r="U40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12" t="str">
        <f>_xlfn.CONCAT(Table1[[#This Row],[state]],Table1[[#This Row],[Goal Range]])</f>
        <v>failed9999</v>
      </c>
    </row>
    <row r="4013" spans="1:22" ht="43.2" hidden="1">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1">
        <f t="shared" si="376"/>
        <v>42002.54488425926</v>
      </c>
      <c r="T4013" s="11">
        <f t="shared" si="377"/>
        <v>42032.54488425926</v>
      </c>
      <c r="U40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013" t="str">
        <f>_xlfn.CONCAT(Table1[[#This Row],[state]],Table1[[#This Row],[Goal Range]])</f>
        <v>failed1000</v>
      </c>
    </row>
    <row r="4014" spans="1:22" ht="57.6" hidden="1">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e">
        <f t="shared" si="373"/>
        <v>#DIV/0!</v>
      </c>
      <c r="Q4014" t="str">
        <f t="shared" si="374"/>
        <v>theater</v>
      </c>
      <c r="R4014" t="str">
        <f t="shared" si="375"/>
        <v>plays</v>
      </c>
      <c r="S4014" s="11">
        <f t="shared" si="376"/>
        <v>42096.544548611113</v>
      </c>
      <c r="T4014" s="11">
        <f t="shared" si="377"/>
        <v>42126.544548611113</v>
      </c>
      <c r="U40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014" t="str">
        <f>_xlfn.CONCAT(Table1[[#This Row],[state]],Table1[[#This Row],[Goal Range]])</f>
        <v>failed1000</v>
      </c>
    </row>
    <row r="4015" spans="1:22" ht="57.6" hidden="1">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1">
        <f t="shared" si="376"/>
        <v>42021.301192129627</v>
      </c>
      <c r="T4015" s="11">
        <f t="shared" si="377"/>
        <v>42051.301192129627</v>
      </c>
      <c r="U40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15" t="str">
        <f>_xlfn.CONCAT(Table1[[#This Row],[state]],Table1[[#This Row],[Goal Range]])</f>
        <v>failed4999</v>
      </c>
    </row>
    <row r="4016" spans="1:22" ht="43.2" hidden="1">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e">
        <f t="shared" si="373"/>
        <v>#DIV/0!</v>
      </c>
      <c r="Q4016" t="str">
        <f t="shared" si="374"/>
        <v>theater</v>
      </c>
      <c r="R4016" t="str">
        <f t="shared" si="375"/>
        <v>plays</v>
      </c>
      <c r="S4016" s="11">
        <f t="shared" si="376"/>
        <v>42419.246168981481</v>
      </c>
      <c r="T4016" s="11">
        <f t="shared" si="377"/>
        <v>42434.246168981481</v>
      </c>
      <c r="U401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16" t="str">
        <f>_xlfn.CONCAT(Table1[[#This Row],[state]],Table1[[#This Row],[Goal Range]])</f>
        <v>failed9999</v>
      </c>
    </row>
    <row r="4017" spans="1:22" ht="43.2" hidden="1">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1">
        <f t="shared" si="376"/>
        <v>42174.780821759254</v>
      </c>
      <c r="T4017" s="11">
        <f t="shared" si="377"/>
        <v>42204.780821759254</v>
      </c>
      <c r="U401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17" t="str">
        <f>_xlfn.CONCAT(Table1[[#This Row],[state]],Table1[[#This Row],[Goal Range]])</f>
        <v>failed9999</v>
      </c>
    </row>
    <row r="4018" spans="1:22" ht="43.2" hidden="1">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1">
        <f t="shared" si="376"/>
        <v>41869.872685185182</v>
      </c>
      <c r="T4018" s="11">
        <f t="shared" si="377"/>
        <v>41899.872685185182</v>
      </c>
      <c r="U401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018" t="str">
        <f>_xlfn.CONCAT(Table1[[#This Row],[state]],Table1[[#This Row],[Goal Range]])</f>
        <v>failed1000</v>
      </c>
    </row>
    <row r="4019" spans="1:22" ht="43.2" hidden="1">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1">
        <f t="shared" si="376"/>
        <v>41856.672152777777</v>
      </c>
      <c r="T4019" s="11">
        <f t="shared" si="377"/>
        <v>41886.672152777777</v>
      </c>
      <c r="U401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019" t="str">
        <f>_xlfn.CONCAT(Table1[[#This Row],[state]],Table1[[#This Row],[Goal Range]])</f>
        <v>failed14999</v>
      </c>
    </row>
    <row r="4020" spans="1:22" ht="28.8" hidden="1">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1">
        <f t="shared" si="376"/>
        <v>42620.91097222222</v>
      </c>
      <c r="T4020" s="11">
        <f t="shared" si="377"/>
        <v>42650.91097222222</v>
      </c>
      <c r="U402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20" t="str">
        <f>_xlfn.CONCAT(Table1[[#This Row],[state]],Table1[[#This Row],[Goal Range]])</f>
        <v>failed4999</v>
      </c>
    </row>
    <row r="4021" spans="1:22" ht="43.2" hidden="1">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1">
        <f t="shared" si="376"/>
        <v>42417.675879629634</v>
      </c>
      <c r="T4021" s="11">
        <f t="shared" si="377"/>
        <v>42475.686111111107</v>
      </c>
      <c r="U402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21" t="str">
        <f>_xlfn.CONCAT(Table1[[#This Row],[state]],Table1[[#This Row],[Goal Range]])</f>
        <v>failed4999</v>
      </c>
    </row>
    <row r="4022" spans="1:22" ht="43.2" hidden="1">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1">
        <f t="shared" si="376"/>
        <v>42057.190960648149</v>
      </c>
      <c r="T4022" s="11">
        <f t="shared" si="377"/>
        <v>42087.149293981478</v>
      </c>
      <c r="U402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022" t="str">
        <f>_xlfn.CONCAT(Table1[[#This Row],[state]],Table1[[#This Row],[Goal Range]])</f>
        <v>failed1000</v>
      </c>
    </row>
    <row r="4023" spans="1:22" ht="43.2" hidden="1">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1">
        <f t="shared" si="376"/>
        <v>41878.911550925928</v>
      </c>
      <c r="T4023" s="11">
        <f t="shared" si="377"/>
        <v>41938.911550925928</v>
      </c>
      <c r="U402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4023" t="str">
        <f>_xlfn.CONCAT(Table1[[#This Row],[state]],Table1[[#This Row],[Goal Range]])</f>
        <v>failed19999</v>
      </c>
    </row>
    <row r="4024" spans="1:22" ht="28.8" hidden="1">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1">
        <f t="shared" si="376"/>
        <v>41990.584108796291</v>
      </c>
      <c r="T4024" s="11">
        <f t="shared" si="377"/>
        <v>42036.120833333334</v>
      </c>
      <c r="U402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4024" t="str">
        <f>_xlfn.CONCAT(Table1[[#This Row],[state]],Table1[[#This Row],[Goal Range]])</f>
        <v>failed19999</v>
      </c>
    </row>
    <row r="4025" spans="1:22" ht="43.2" hidden="1">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e">
        <f t="shared" si="373"/>
        <v>#DIV/0!</v>
      </c>
      <c r="Q4025" t="str">
        <f t="shared" si="374"/>
        <v>theater</v>
      </c>
      <c r="R4025" t="str">
        <f t="shared" si="375"/>
        <v>plays</v>
      </c>
      <c r="S4025" s="11">
        <f t="shared" si="376"/>
        <v>42408.999571759254</v>
      </c>
      <c r="T4025" s="11">
        <f t="shared" si="377"/>
        <v>42453.957905092597</v>
      </c>
      <c r="U402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25" t="str">
        <f>_xlfn.CONCAT(Table1[[#This Row],[state]],Table1[[#This Row],[Goal Range]])</f>
        <v>failed9999</v>
      </c>
    </row>
    <row r="4026" spans="1:22" ht="43.2" hidden="1">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1">
        <f t="shared" si="376"/>
        <v>42217.670104166667</v>
      </c>
      <c r="T4026" s="11">
        <f t="shared" si="377"/>
        <v>42247.670104166667</v>
      </c>
      <c r="U402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026" t="str">
        <f>_xlfn.CONCAT(Table1[[#This Row],[state]],Table1[[#This Row],[Goal Range]])</f>
        <v>failed1000</v>
      </c>
    </row>
    <row r="4027" spans="1:22" ht="57.6" hidden="1">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1">
        <f t="shared" si="376"/>
        <v>42151.237685185188</v>
      </c>
      <c r="T4027" s="11">
        <f t="shared" si="377"/>
        <v>42211.237685185188</v>
      </c>
      <c r="U402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27" t="str">
        <f>_xlfn.CONCAT(Table1[[#This Row],[state]],Table1[[#This Row],[Goal Range]])</f>
        <v>failed9999</v>
      </c>
    </row>
    <row r="4028" spans="1:22" ht="43.2" hidden="1">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e">
        <f t="shared" si="373"/>
        <v>#DIV/0!</v>
      </c>
      <c r="Q4028" t="str">
        <f t="shared" si="374"/>
        <v>theater</v>
      </c>
      <c r="R4028" t="str">
        <f t="shared" si="375"/>
        <v>plays</v>
      </c>
      <c r="S4028" s="11">
        <f t="shared" si="376"/>
        <v>42282.655543981484</v>
      </c>
      <c r="T4028" s="11">
        <f t="shared" si="377"/>
        <v>42342.697210648148</v>
      </c>
      <c r="U402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28" t="str">
        <f>_xlfn.CONCAT(Table1[[#This Row],[state]],Table1[[#This Row],[Goal Range]])</f>
        <v>failed4999</v>
      </c>
    </row>
    <row r="4029" spans="1:22" ht="43.2" hidden="1">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1">
        <f t="shared" si="376"/>
        <v>42768.97084490741</v>
      </c>
      <c r="T4029" s="11">
        <f t="shared" si="377"/>
        <v>42789.041666666672</v>
      </c>
      <c r="U402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29" t="str">
        <f>_xlfn.CONCAT(Table1[[#This Row],[state]],Table1[[#This Row],[Goal Range]])</f>
        <v>failed4999</v>
      </c>
    </row>
    <row r="4030" spans="1:22" ht="43.2" hidden="1">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1">
        <f t="shared" si="376"/>
        <v>41765.938657407409</v>
      </c>
      <c r="T4030" s="11">
        <f t="shared" si="377"/>
        <v>41795.938657407409</v>
      </c>
      <c r="U403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30" t="str">
        <f>_xlfn.CONCAT(Table1[[#This Row],[state]],Table1[[#This Row],[Goal Range]])</f>
        <v>failed4999</v>
      </c>
    </row>
    <row r="4031" spans="1:22" ht="43.2" hidden="1">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e">
        <f t="shared" si="373"/>
        <v>#DIV/0!</v>
      </c>
      <c r="Q4031" t="str">
        <f t="shared" si="374"/>
        <v>theater</v>
      </c>
      <c r="R4031" t="str">
        <f t="shared" si="375"/>
        <v>plays</v>
      </c>
      <c r="S4031" s="11">
        <f t="shared" si="376"/>
        <v>42322.025115740747</v>
      </c>
      <c r="T4031" s="11">
        <f t="shared" si="377"/>
        <v>42352.025115740747</v>
      </c>
      <c r="U403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4031" t="str">
        <f>_xlfn.CONCAT(Table1[[#This Row],[state]],Table1[[#This Row],[Goal Range]])</f>
        <v>failed24999</v>
      </c>
    </row>
    <row r="4032" spans="1:22" ht="57.6" hidden="1">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1">
        <f t="shared" si="376"/>
        <v>42374.655081018514</v>
      </c>
      <c r="T4032" s="11">
        <f t="shared" si="377"/>
        <v>42403.784027777772</v>
      </c>
      <c r="U403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32" t="str">
        <f>_xlfn.CONCAT(Table1[[#This Row],[state]],Table1[[#This Row],[Goal Range]])</f>
        <v>failed4999</v>
      </c>
    </row>
    <row r="4033" spans="1:22" ht="43.2" hidden="1">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e">
        <f t="shared" si="373"/>
        <v>#DIV/0!</v>
      </c>
      <c r="Q4033" t="str">
        <f t="shared" si="374"/>
        <v>theater</v>
      </c>
      <c r="R4033" t="str">
        <f t="shared" si="375"/>
        <v>plays</v>
      </c>
      <c r="S4033" s="11">
        <f t="shared" si="376"/>
        <v>41941.585231481484</v>
      </c>
      <c r="T4033" s="11">
        <f t="shared" si="377"/>
        <v>41991.626898148148</v>
      </c>
      <c r="U403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33" t="str">
        <f>_xlfn.CONCAT(Table1[[#This Row],[state]],Table1[[#This Row],[Goal Range]])</f>
        <v>failed9999</v>
      </c>
    </row>
    <row r="4034" spans="1:22" ht="43.2" hidden="1">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378">E4034/D4034</f>
        <v>6.8287037037037035E-2</v>
      </c>
      <c r="P4034" s="6">
        <f t="shared" si="373"/>
        <v>59</v>
      </c>
      <c r="Q4034" t="str">
        <f t="shared" si="374"/>
        <v>theater</v>
      </c>
      <c r="R4034" t="str">
        <f t="shared" si="375"/>
        <v>plays</v>
      </c>
      <c r="S4034" s="11">
        <f t="shared" si="376"/>
        <v>42293.809212962966</v>
      </c>
      <c r="T4034" s="11">
        <f t="shared" si="377"/>
        <v>42353.85087962963</v>
      </c>
      <c r="U403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34" t="str">
        <f>_xlfn.CONCAT(Table1[[#This Row],[state]],Table1[[#This Row],[Goal Range]])</f>
        <v>failed9999</v>
      </c>
    </row>
    <row r="4035" spans="1:22" ht="43.2" hidden="1">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378"/>
        <v>0.25698702928870293</v>
      </c>
      <c r="P4035" s="6">
        <f t="shared" ref="P4035:P4098" si="379">E4035/L4035</f>
        <v>65.340319148936175</v>
      </c>
      <c r="Q4035" t="str">
        <f t="shared" ref="Q4035:Q4098" si="380">LEFT(N4035,FIND("/",N4035)-1)</f>
        <v>theater</v>
      </c>
      <c r="R4035" t="str">
        <f t="shared" ref="R4035:R4098" si="381">RIGHT(N4035,LEN(N4035)-FIND("/",N4035))</f>
        <v>plays</v>
      </c>
      <c r="S4035" s="11">
        <f t="shared" ref="S4035:S4098" si="382">(((J4035/60)/60)/24)+DATE(1970,1,1)</f>
        <v>42614.268796296295</v>
      </c>
      <c r="T4035" s="11">
        <f t="shared" ref="T4035:T4098" si="383">(((I4035/60)/60)/24)+DATE(1970,1,1)</f>
        <v>42645.375</v>
      </c>
      <c r="U403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4035" t="str">
        <f>_xlfn.CONCAT(Table1[[#This Row],[state]],Table1[[#This Row],[Goal Range]])</f>
        <v>failed24999</v>
      </c>
    </row>
    <row r="4036" spans="1:22" ht="43.2" hidden="1">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1">
        <f t="shared" si="382"/>
        <v>42067.947337962964</v>
      </c>
      <c r="T4036" s="11">
        <f t="shared" si="383"/>
        <v>42097.905671296292</v>
      </c>
      <c r="U403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036" t="str">
        <f>_xlfn.CONCAT(Table1[[#This Row],[state]],Table1[[#This Row],[Goal Range]])</f>
        <v>failed14999</v>
      </c>
    </row>
    <row r="4037" spans="1:22" ht="28.8" hidden="1">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1">
        <f t="shared" si="382"/>
        <v>41903.882951388885</v>
      </c>
      <c r="T4037" s="11">
        <f t="shared" si="383"/>
        <v>41933.882951388885</v>
      </c>
      <c r="U403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037" t="str">
        <f>_xlfn.CONCAT(Table1[[#This Row],[state]],Table1[[#This Row],[Goal Range]])</f>
        <v>failed14999</v>
      </c>
    </row>
    <row r="4038" spans="1:22" ht="43.2" hidden="1">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1">
        <f t="shared" si="382"/>
        <v>41804.937083333331</v>
      </c>
      <c r="T4038" s="11">
        <f t="shared" si="383"/>
        <v>41821.9375</v>
      </c>
      <c r="U403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38" t="str">
        <f>_xlfn.CONCAT(Table1[[#This Row],[state]],Table1[[#This Row],[Goal Range]])</f>
        <v>failed9999</v>
      </c>
    </row>
    <row r="4039" spans="1:22" ht="57.6" hidden="1">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1">
        <f t="shared" si="382"/>
        <v>42497.070775462969</v>
      </c>
      <c r="T4039" s="11">
        <f t="shared" si="383"/>
        <v>42514.600694444445</v>
      </c>
      <c r="U403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039" t="str">
        <f>_xlfn.CONCAT(Table1[[#This Row],[state]],Table1[[#This Row],[Goal Range]])</f>
        <v>failed1000</v>
      </c>
    </row>
    <row r="4040" spans="1:22" ht="43.2" hidden="1">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1">
        <f t="shared" si="382"/>
        <v>41869.798726851855</v>
      </c>
      <c r="T4040" s="11">
        <f t="shared" si="383"/>
        <v>41929.798726851855</v>
      </c>
      <c r="U404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40" t="str">
        <f>_xlfn.CONCAT(Table1[[#This Row],[state]],Table1[[#This Row],[Goal Range]])</f>
        <v>failed4999</v>
      </c>
    </row>
    <row r="4041" spans="1:22" ht="43.2" hidden="1">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1">
        <f t="shared" si="382"/>
        <v>42305.670914351853</v>
      </c>
      <c r="T4041" s="11">
        <f t="shared" si="383"/>
        <v>42339.249305555553</v>
      </c>
      <c r="U404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041" t="str">
        <f>_xlfn.CONCAT(Table1[[#This Row],[state]],Table1[[#This Row],[Goal Range]])</f>
        <v>failed1000</v>
      </c>
    </row>
    <row r="4042" spans="1:22" ht="43.2" hidden="1">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1">
        <f t="shared" si="382"/>
        <v>42144.231527777782</v>
      </c>
      <c r="T4042" s="11">
        <f t="shared" si="383"/>
        <v>42203.125</v>
      </c>
      <c r="U404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42" t="str">
        <f>_xlfn.CONCAT(Table1[[#This Row],[state]],Table1[[#This Row],[Goal Range]])</f>
        <v>failed9999</v>
      </c>
    </row>
    <row r="4043" spans="1:22" ht="28.8" hidden="1">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1">
        <f t="shared" si="382"/>
        <v>42559.474004629628</v>
      </c>
      <c r="T4043" s="11">
        <f t="shared" si="383"/>
        <v>42619.474004629628</v>
      </c>
      <c r="U404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43" t="str">
        <f>_xlfn.CONCAT(Table1[[#This Row],[state]],Table1[[#This Row],[Goal Range]])</f>
        <v>failed9999</v>
      </c>
    </row>
    <row r="4044" spans="1:22" ht="43.2" hidden="1">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1">
        <f t="shared" si="382"/>
        <v>41995.084074074075</v>
      </c>
      <c r="T4044" s="11">
        <f t="shared" si="383"/>
        <v>42024.802777777775</v>
      </c>
      <c r="U404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044" t="str">
        <f>_xlfn.CONCAT(Table1[[#This Row],[state]],Table1[[#This Row],[Goal Range]])</f>
        <v>failed14999</v>
      </c>
    </row>
    <row r="4045" spans="1:22" ht="43.2" hidden="1">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e">
        <f t="shared" si="379"/>
        <v>#DIV/0!</v>
      </c>
      <c r="Q4045" t="str">
        <f t="shared" si="380"/>
        <v>theater</v>
      </c>
      <c r="R4045" t="str">
        <f t="shared" si="381"/>
        <v>plays</v>
      </c>
      <c r="S4045" s="11">
        <f t="shared" si="382"/>
        <v>41948.957465277781</v>
      </c>
      <c r="T4045" s="11">
        <f t="shared" si="383"/>
        <v>41963.957465277781</v>
      </c>
      <c r="U404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045" t="str">
        <f>_xlfn.CONCAT(Table1[[#This Row],[state]],Table1[[#This Row],[Goal Range]])</f>
        <v>failed1000</v>
      </c>
    </row>
    <row r="4046" spans="1:22" ht="43.2" hidden="1">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1">
        <f t="shared" si="382"/>
        <v>42074.219699074078</v>
      </c>
      <c r="T4046" s="11">
        <f t="shared" si="383"/>
        <v>42104.208333333328</v>
      </c>
      <c r="U404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046" t="str">
        <f>_xlfn.CONCAT(Table1[[#This Row],[state]],Table1[[#This Row],[Goal Range]])</f>
        <v>failed1000</v>
      </c>
    </row>
    <row r="4047" spans="1:22" ht="57.6" hidden="1">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1">
        <f t="shared" si="382"/>
        <v>41842.201261574075</v>
      </c>
      <c r="T4047" s="11">
        <f t="shared" si="383"/>
        <v>41872.201261574075</v>
      </c>
      <c r="U404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47" t="str">
        <f>_xlfn.CONCAT(Table1[[#This Row],[state]],Table1[[#This Row],[Goal Range]])</f>
        <v>failed9999</v>
      </c>
    </row>
    <row r="4048" spans="1:22" ht="57.6" hidden="1">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1">
        <f t="shared" si="382"/>
        <v>41904.650578703702</v>
      </c>
      <c r="T4048" s="11">
        <f t="shared" si="383"/>
        <v>41934.650578703702</v>
      </c>
      <c r="U404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48" t="str">
        <f>_xlfn.CONCAT(Table1[[#This Row],[state]],Table1[[#This Row],[Goal Range]])</f>
        <v>failed9999</v>
      </c>
    </row>
    <row r="4049" spans="1:22" ht="43.2" hidden="1">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1">
        <f t="shared" si="382"/>
        <v>41991.022488425922</v>
      </c>
      <c r="T4049" s="11">
        <f t="shared" si="383"/>
        <v>42015.041666666672</v>
      </c>
      <c r="U404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49" t="str">
        <f>_xlfn.CONCAT(Table1[[#This Row],[state]],Table1[[#This Row],[Goal Range]])</f>
        <v>failed9999</v>
      </c>
    </row>
    <row r="4050" spans="1:22" ht="43.2" hidden="1">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1">
        <f t="shared" si="382"/>
        <v>42436.509108796294</v>
      </c>
      <c r="T4050" s="11">
        <f t="shared" si="383"/>
        <v>42471.467442129629</v>
      </c>
      <c r="U405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4050" t="str">
        <f>_xlfn.CONCAT(Table1[[#This Row],[state]],Table1[[#This Row],[Goal Range]])</f>
        <v>failed19999</v>
      </c>
    </row>
    <row r="4051" spans="1:22" ht="43.2" hidden="1">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1">
        <f t="shared" si="382"/>
        <v>42169.958506944444</v>
      </c>
      <c r="T4051" s="11">
        <f t="shared" si="383"/>
        <v>42199.958506944444</v>
      </c>
      <c r="U405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4051" t="str">
        <f>_xlfn.CONCAT(Table1[[#This Row],[state]],Table1[[#This Row],[Goal Range]])</f>
        <v>failed24999</v>
      </c>
    </row>
    <row r="4052" spans="1:22" ht="43.2" hidden="1">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1">
        <f t="shared" si="382"/>
        <v>41905.636469907404</v>
      </c>
      <c r="T4052" s="11">
        <f t="shared" si="383"/>
        <v>41935.636469907404</v>
      </c>
      <c r="U405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52" t="str">
        <f>_xlfn.CONCAT(Table1[[#This Row],[state]],Table1[[#This Row],[Goal Range]])</f>
        <v>failed4999</v>
      </c>
    </row>
    <row r="4053" spans="1:22" ht="43.2" hidden="1">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e">
        <f t="shared" si="379"/>
        <v>#DIV/0!</v>
      </c>
      <c r="Q4053" t="str">
        <f t="shared" si="380"/>
        <v>theater</v>
      </c>
      <c r="R4053" t="str">
        <f t="shared" si="381"/>
        <v>plays</v>
      </c>
      <c r="S4053" s="11">
        <f t="shared" si="382"/>
        <v>41761.810150462967</v>
      </c>
      <c r="T4053" s="11">
        <f t="shared" si="383"/>
        <v>41768.286805555559</v>
      </c>
      <c r="U405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053" t="str">
        <f>_xlfn.CONCAT(Table1[[#This Row],[state]],Table1[[#This Row],[Goal Range]])</f>
        <v>failed1000</v>
      </c>
    </row>
    <row r="4054" spans="1:22" ht="57.6" hidden="1">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1">
        <f t="shared" si="382"/>
        <v>41865.878657407404</v>
      </c>
      <c r="T4054" s="11">
        <f t="shared" si="383"/>
        <v>41925.878657407404</v>
      </c>
      <c r="U405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54" t="str">
        <f>_xlfn.CONCAT(Table1[[#This Row],[state]],Table1[[#This Row],[Goal Range]])</f>
        <v>failed4999</v>
      </c>
    </row>
    <row r="4055" spans="1:22" ht="43.2" hidden="1">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1">
        <f t="shared" si="382"/>
        <v>41928.690138888887</v>
      </c>
      <c r="T4055" s="11">
        <f t="shared" si="383"/>
        <v>41958.833333333328</v>
      </c>
      <c r="U405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055" t="str">
        <f>_xlfn.CONCAT(Table1[[#This Row],[state]],Table1[[#This Row],[Goal Range]])</f>
        <v>failed1000</v>
      </c>
    </row>
    <row r="4056" spans="1:22" ht="43.2" hidden="1">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e">
        <f t="shared" si="379"/>
        <v>#DIV/0!</v>
      </c>
      <c r="Q4056" t="str">
        <f t="shared" si="380"/>
        <v>theater</v>
      </c>
      <c r="R4056" t="str">
        <f t="shared" si="381"/>
        <v>plays</v>
      </c>
      <c r="S4056" s="11">
        <f t="shared" si="382"/>
        <v>42613.841261574074</v>
      </c>
      <c r="T4056" s="11">
        <f t="shared" si="383"/>
        <v>42644.166666666672</v>
      </c>
      <c r="U405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56" t="str">
        <f>_xlfn.CONCAT(Table1[[#This Row],[state]],Table1[[#This Row],[Goal Range]])</f>
        <v>failed9999</v>
      </c>
    </row>
    <row r="4057" spans="1:22" ht="43.2" hidden="1">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1">
        <f t="shared" si="382"/>
        <v>41779.648506944446</v>
      </c>
      <c r="T4057" s="11">
        <f t="shared" si="383"/>
        <v>41809.648506944446</v>
      </c>
      <c r="U405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57" t="str">
        <f>_xlfn.CONCAT(Table1[[#This Row],[state]],Table1[[#This Row],[Goal Range]])</f>
        <v>failed9999</v>
      </c>
    </row>
    <row r="4058" spans="1:22" ht="43.2" hidden="1">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1">
        <f t="shared" si="382"/>
        <v>42534.933321759265</v>
      </c>
      <c r="T4058" s="11">
        <f t="shared" si="383"/>
        <v>42554.832638888889</v>
      </c>
      <c r="U405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58" t="str">
        <f>_xlfn.CONCAT(Table1[[#This Row],[state]],Table1[[#This Row],[Goal Range]])</f>
        <v>failed4999</v>
      </c>
    </row>
    <row r="4059" spans="1:22" ht="57.6" hidden="1">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1">
        <f t="shared" si="382"/>
        <v>42310.968518518523</v>
      </c>
      <c r="T4059" s="11">
        <f t="shared" si="383"/>
        <v>42333.958333333328</v>
      </c>
      <c r="U405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59" t="str">
        <f>_xlfn.CONCAT(Table1[[#This Row],[state]],Table1[[#This Row],[Goal Range]])</f>
        <v>failed4999</v>
      </c>
    </row>
    <row r="4060" spans="1:22" ht="43.2" hidden="1">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1">
        <f t="shared" si="382"/>
        <v>42446.060694444444</v>
      </c>
      <c r="T4060" s="11">
        <f t="shared" si="383"/>
        <v>42461.165972222225</v>
      </c>
      <c r="U406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60" t="str">
        <f>_xlfn.CONCAT(Table1[[#This Row],[state]],Table1[[#This Row],[Goal Range]])</f>
        <v>failed4999</v>
      </c>
    </row>
    <row r="4061" spans="1:22" ht="43.2" hidden="1">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1">
        <f t="shared" si="382"/>
        <v>41866.640648148146</v>
      </c>
      <c r="T4061" s="11">
        <f t="shared" si="383"/>
        <v>41898.125</v>
      </c>
      <c r="U406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061" t="str">
        <f>_xlfn.CONCAT(Table1[[#This Row],[state]],Table1[[#This Row],[Goal Range]])</f>
        <v>failed14999</v>
      </c>
    </row>
    <row r="4062" spans="1:22" ht="57.6" hidden="1">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1">
        <f t="shared" si="382"/>
        <v>41779.695092592592</v>
      </c>
      <c r="T4062" s="11">
        <f t="shared" si="383"/>
        <v>41813.666666666664</v>
      </c>
      <c r="U406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062" t="str">
        <f>_xlfn.CONCAT(Table1[[#This Row],[state]],Table1[[#This Row],[Goal Range]])</f>
        <v>failed14999</v>
      </c>
    </row>
    <row r="4063" spans="1:22" ht="43.2" hidden="1">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e">
        <f t="shared" si="379"/>
        <v>#DIV/0!</v>
      </c>
      <c r="Q4063" t="str">
        <f t="shared" si="380"/>
        <v>theater</v>
      </c>
      <c r="R4063" t="str">
        <f t="shared" si="381"/>
        <v>plays</v>
      </c>
      <c r="S4063" s="11">
        <f t="shared" si="382"/>
        <v>42421.141469907408</v>
      </c>
      <c r="T4063" s="11">
        <f t="shared" si="383"/>
        <v>42481.099803240737</v>
      </c>
      <c r="U406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063" t="str">
        <f>_xlfn.CONCAT(Table1[[#This Row],[state]],Table1[[#This Row],[Goal Range]])</f>
        <v>failed1000</v>
      </c>
    </row>
    <row r="4064" spans="1:22" ht="43.2" hidden="1">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1">
        <f t="shared" si="382"/>
        <v>42523.739212962959</v>
      </c>
      <c r="T4064" s="11">
        <f t="shared" si="383"/>
        <v>42553.739212962959</v>
      </c>
      <c r="U406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4064" t="str">
        <f>_xlfn.CONCAT(Table1[[#This Row],[state]],Table1[[#This Row],[Goal Range]])</f>
        <v>failed24999</v>
      </c>
    </row>
    <row r="4065" spans="1:22" ht="43.2" hidden="1">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1">
        <f t="shared" si="382"/>
        <v>41787.681527777779</v>
      </c>
      <c r="T4065" s="11">
        <f t="shared" si="383"/>
        <v>41817.681527777779</v>
      </c>
      <c r="U406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65" t="str">
        <f>_xlfn.CONCAT(Table1[[#This Row],[state]],Table1[[#This Row],[Goal Range]])</f>
        <v>failed9999</v>
      </c>
    </row>
    <row r="4066" spans="1:22" ht="43.2" hidden="1">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1">
        <f t="shared" si="382"/>
        <v>42093.588263888887</v>
      </c>
      <c r="T4066" s="11">
        <f t="shared" si="383"/>
        <v>42123.588263888887</v>
      </c>
      <c r="U406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66" t="str">
        <f>_xlfn.CONCAT(Table1[[#This Row],[state]],Table1[[#This Row],[Goal Range]])</f>
        <v>failed4999</v>
      </c>
    </row>
    <row r="4067" spans="1:22" ht="28.8" hidden="1">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1">
        <f t="shared" si="382"/>
        <v>41833.951516203706</v>
      </c>
      <c r="T4067" s="11">
        <f t="shared" si="383"/>
        <v>41863.951516203706</v>
      </c>
      <c r="U406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67" t="str">
        <f>_xlfn.CONCAT(Table1[[#This Row],[state]],Table1[[#This Row],[Goal Range]])</f>
        <v>failed4999</v>
      </c>
    </row>
    <row r="4068" spans="1:22" ht="57.6" hidden="1">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1">
        <f t="shared" si="382"/>
        <v>42479.039212962962</v>
      </c>
      <c r="T4068" s="11">
        <f t="shared" si="383"/>
        <v>42509.039212962962</v>
      </c>
      <c r="U406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4068" t="str">
        <f>_xlfn.CONCAT(Table1[[#This Row],[state]],Table1[[#This Row],[Goal Range]])</f>
        <v>failed19999</v>
      </c>
    </row>
    <row r="4069" spans="1:22" ht="43.2" hidden="1">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1">
        <f t="shared" si="382"/>
        <v>42235.117476851854</v>
      </c>
      <c r="T4069" s="11">
        <f t="shared" si="383"/>
        <v>42275.117476851854</v>
      </c>
      <c r="U406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69" t="str">
        <f>_xlfn.CONCAT(Table1[[#This Row],[state]],Table1[[#This Row],[Goal Range]])</f>
        <v>failed9999</v>
      </c>
    </row>
    <row r="4070" spans="1:22" ht="43.2" hidden="1">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1">
        <f t="shared" si="382"/>
        <v>42718.963599537034</v>
      </c>
      <c r="T4070" s="11">
        <f t="shared" si="383"/>
        <v>42748.961805555555</v>
      </c>
      <c r="U407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70" t="str">
        <f>_xlfn.CONCAT(Table1[[#This Row],[state]],Table1[[#This Row],[Goal Range]])</f>
        <v>failed4999</v>
      </c>
    </row>
    <row r="4071" spans="1:22" ht="43.2" hidden="1">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1">
        <f t="shared" si="382"/>
        <v>42022.661527777775</v>
      </c>
      <c r="T4071" s="11">
        <f t="shared" si="383"/>
        <v>42063.5</v>
      </c>
      <c r="U407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71" t="str">
        <f>_xlfn.CONCAT(Table1[[#This Row],[state]],Table1[[#This Row],[Goal Range]])</f>
        <v>failed4999</v>
      </c>
    </row>
    <row r="4072" spans="1:22" ht="43.2" hidden="1">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1">
        <f t="shared" si="382"/>
        <v>42031.666898148149</v>
      </c>
      <c r="T4072" s="11">
        <f t="shared" si="383"/>
        <v>42064.125</v>
      </c>
      <c r="U407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72" t="str">
        <f>_xlfn.CONCAT(Table1[[#This Row],[state]],Table1[[#This Row],[Goal Range]])</f>
        <v>failed4999</v>
      </c>
    </row>
    <row r="4073" spans="1:22" ht="57.6" hidden="1">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e">
        <f t="shared" si="379"/>
        <v>#DIV/0!</v>
      </c>
      <c r="Q4073" t="str">
        <f t="shared" si="380"/>
        <v>theater</v>
      </c>
      <c r="R4073" t="str">
        <f t="shared" si="381"/>
        <v>plays</v>
      </c>
      <c r="S4073" s="11">
        <f t="shared" si="382"/>
        <v>42700.804756944446</v>
      </c>
      <c r="T4073" s="11">
        <f t="shared" si="383"/>
        <v>42730.804756944446</v>
      </c>
      <c r="U407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24999</v>
      </c>
      <c r="V4073" t="str">
        <f>_xlfn.CONCAT(Table1[[#This Row],[state]],Table1[[#This Row],[Goal Range]])</f>
        <v>failed24999</v>
      </c>
    </row>
    <row r="4074" spans="1:22" ht="57.6" hidden="1">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1">
        <f t="shared" si="382"/>
        <v>41812.77443287037</v>
      </c>
      <c r="T4074" s="11">
        <f t="shared" si="383"/>
        <v>41872.77443287037</v>
      </c>
      <c r="U407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74" t="str">
        <f>_xlfn.CONCAT(Table1[[#This Row],[state]],Table1[[#This Row],[Goal Range]])</f>
        <v>failed4999</v>
      </c>
    </row>
    <row r="4075" spans="1:22" ht="43.2" hidden="1">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1">
        <f t="shared" si="382"/>
        <v>42078.34520833334</v>
      </c>
      <c r="T4075" s="11">
        <f t="shared" si="383"/>
        <v>42133.166666666672</v>
      </c>
      <c r="U407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75" t="str">
        <f>_xlfn.CONCAT(Table1[[#This Row],[state]],Table1[[#This Row],[Goal Range]])</f>
        <v>failed4999</v>
      </c>
    </row>
    <row r="4076" spans="1:22" ht="43.2" hidden="1">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1">
        <f t="shared" si="382"/>
        <v>42283.552951388891</v>
      </c>
      <c r="T4076" s="11">
        <f t="shared" si="383"/>
        <v>42313.594618055555</v>
      </c>
      <c r="U407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76" t="str">
        <f>_xlfn.CONCAT(Table1[[#This Row],[state]],Table1[[#This Row],[Goal Range]])</f>
        <v>failed4999</v>
      </c>
    </row>
    <row r="4077" spans="1:22" ht="43.2" hidden="1">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1">
        <f t="shared" si="382"/>
        <v>41779.045937499999</v>
      </c>
      <c r="T4077" s="11">
        <f t="shared" si="383"/>
        <v>41820.727777777778</v>
      </c>
      <c r="U407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77" t="str">
        <f>_xlfn.CONCAT(Table1[[#This Row],[state]],Table1[[#This Row],[Goal Range]])</f>
        <v>failed4999</v>
      </c>
    </row>
    <row r="4078" spans="1:22" ht="43.2" hidden="1">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e">
        <f t="shared" si="379"/>
        <v>#DIV/0!</v>
      </c>
      <c r="Q4078" t="str">
        <f t="shared" si="380"/>
        <v>theater</v>
      </c>
      <c r="R4078" t="str">
        <f t="shared" si="381"/>
        <v>plays</v>
      </c>
      <c r="S4078" s="11">
        <f t="shared" si="382"/>
        <v>41905.795706018522</v>
      </c>
      <c r="T4078" s="11">
        <f t="shared" si="383"/>
        <v>41933.82708333333</v>
      </c>
      <c r="U407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078" t="str">
        <f>_xlfn.CONCAT(Table1[[#This Row],[state]],Table1[[#This Row],[Goal Range]])</f>
        <v>failed1000</v>
      </c>
    </row>
    <row r="4079" spans="1:22" ht="43.2" hidden="1">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1">
        <f t="shared" si="382"/>
        <v>42695.7105787037</v>
      </c>
      <c r="T4079" s="11">
        <f t="shared" si="383"/>
        <v>42725.7105787037</v>
      </c>
      <c r="U407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19999</v>
      </c>
      <c r="V4079" t="str">
        <f>_xlfn.CONCAT(Table1[[#This Row],[state]],Table1[[#This Row],[Goal Range]])</f>
        <v>failed19999</v>
      </c>
    </row>
    <row r="4080" spans="1:22" ht="43.2" hidden="1">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e">
        <f t="shared" si="379"/>
        <v>#DIV/0!</v>
      </c>
      <c r="Q4080" t="str">
        <f t="shared" si="380"/>
        <v>theater</v>
      </c>
      <c r="R4080" t="str">
        <f t="shared" si="381"/>
        <v>plays</v>
      </c>
      <c r="S4080" s="11">
        <f t="shared" si="382"/>
        <v>42732.787523148145</v>
      </c>
      <c r="T4080" s="11">
        <f t="shared" si="383"/>
        <v>42762.787523148145</v>
      </c>
      <c r="U408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080" t="str">
        <f>_xlfn.CONCAT(Table1[[#This Row],[state]],Table1[[#This Row],[Goal Range]])</f>
        <v>failed1000</v>
      </c>
    </row>
    <row r="4081" spans="1:22" ht="43.2" hidden="1">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1">
        <f t="shared" si="382"/>
        <v>42510.938900462963</v>
      </c>
      <c r="T4081" s="11">
        <f t="shared" si="383"/>
        <v>42540.938900462963</v>
      </c>
      <c r="U408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81" t="str">
        <f>_xlfn.CONCAT(Table1[[#This Row],[state]],Table1[[#This Row],[Goal Range]])</f>
        <v>failed4999</v>
      </c>
    </row>
    <row r="4082" spans="1:22" ht="43.2" hidden="1">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e">
        <f t="shared" si="379"/>
        <v>#DIV/0!</v>
      </c>
      <c r="Q4082" t="str">
        <f t="shared" si="380"/>
        <v>theater</v>
      </c>
      <c r="R4082" t="str">
        <f t="shared" si="381"/>
        <v>plays</v>
      </c>
      <c r="S4082" s="11">
        <f t="shared" si="382"/>
        <v>42511.698101851856</v>
      </c>
      <c r="T4082" s="11">
        <f t="shared" si="383"/>
        <v>42535.787500000006</v>
      </c>
      <c r="U408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82" t="str">
        <f>_xlfn.CONCAT(Table1[[#This Row],[state]],Table1[[#This Row],[Goal Range]])</f>
        <v>failed4999</v>
      </c>
    </row>
    <row r="4083" spans="1:22" ht="43.2" hidden="1">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1">
        <f t="shared" si="382"/>
        <v>42041.581307870365</v>
      </c>
      <c r="T4083" s="11">
        <f t="shared" si="383"/>
        <v>42071.539641203708</v>
      </c>
      <c r="U408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83" t="str">
        <f>_xlfn.CONCAT(Table1[[#This Row],[state]],Table1[[#This Row],[Goal Range]])</f>
        <v>failed4999</v>
      </c>
    </row>
    <row r="4084" spans="1:22" ht="43.2" hidden="1">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1">
        <f t="shared" si="382"/>
        <v>42307.189270833333</v>
      </c>
      <c r="T4084" s="11">
        <f t="shared" si="383"/>
        <v>42322.958333333328</v>
      </c>
      <c r="U408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084" t="str">
        <f>_xlfn.CONCAT(Table1[[#This Row],[state]],Table1[[#This Row],[Goal Range]])</f>
        <v>failed1000</v>
      </c>
    </row>
    <row r="4085" spans="1:22" ht="43.2" hidden="1">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1">
        <f t="shared" si="382"/>
        <v>42353.761759259258</v>
      </c>
      <c r="T4085" s="11">
        <f t="shared" si="383"/>
        <v>42383.761759259258</v>
      </c>
      <c r="U408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85" t="str">
        <f>_xlfn.CONCAT(Table1[[#This Row],[state]],Table1[[#This Row],[Goal Range]])</f>
        <v>failed4999</v>
      </c>
    </row>
    <row r="4086" spans="1:22" ht="57.6" hidden="1">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1">
        <f t="shared" si="382"/>
        <v>42622.436412037037</v>
      </c>
      <c r="T4086" s="11">
        <f t="shared" si="383"/>
        <v>42652.436412037037</v>
      </c>
      <c r="U408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86" t="str">
        <f>_xlfn.CONCAT(Table1[[#This Row],[state]],Table1[[#This Row],[Goal Range]])</f>
        <v>failed4999</v>
      </c>
    </row>
    <row r="4087" spans="1:22" ht="43.2" hidden="1">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1">
        <f t="shared" si="382"/>
        <v>42058.603877314818</v>
      </c>
      <c r="T4087" s="11">
        <f t="shared" si="383"/>
        <v>42087.165972222225</v>
      </c>
      <c r="U408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87" t="str">
        <f>_xlfn.CONCAT(Table1[[#This Row],[state]],Table1[[#This Row],[Goal Range]])</f>
        <v>failed4999</v>
      </c>
    </row>
    <row r="4088" spans="1:22" ht="43.2" hidden="1">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1">
        <f t="shared" si="382"/>
        <v>42304.940960648149</v>
      </c>
      <c r="T4088" s="11">
        <f t="shared" si="383"/>
        <v>42329.166666666672</v>
      </c>
      <c r="U408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88" t="str">
        <f>_xlfn.CONCAT(Table1[[#This Row],[state]],Table1[[#This Row],[Goal Range]])</f>
        <v>failed4999</v>
      </c>
    </row>
    <row r="4089" spans="1:22" hidden="1">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e">
        <f t="shared" si="379"/>
        <v>#DIV/0!</v>
      </c>
      <c r="Q4089" t="str">
        <f t="shared" si="380"/>
        <v>theater</v>
      </c>
      <c r="R4089" t="str">
        <f t="shared" si="381"/>
        <v>plays</v>
      </c>
      <c r="S4089" s="11">
        <f t="shared" si="382"/>
        <v>42538.742893518516</v>
      </c>
      <c r="T4089" s="11">
        <f t="shared" si="383"/>
        <v>42568.742893518516</v>
      </c>
      <c r="U408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89" t="str">
        <f>_xlfn.CONCAT(Table1[[#This Row],[state]],Table1[[#This Row],[Goal Range]])</f>
        <v>failed9999</v>
      </c>
    </row>
    <row r="4090" spans="1:22" ht="43.2" hidden="1">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1">
        <f t="shared" si="382"/>
        <v>41990.612546296295</v>
      </c>
      <c r="T4090" s="11">
        <f t="shared" si="383"/>
        <v>42020.434722222228</v>
      </c>
      <c r="U409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90" t="str">
        <f>_xlfn.CONCAT(Table1[[#This Row],[state]],Table1[[#This Row],[Goal Range]])</f>
        <v>failed4999</v>
      </c>
    </row>
    <row r="4091" spans="1:22" ht="57.6" hidden="1">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1">
        <f t="shared" si="382"/>
        <v>42122.732499999998</v>
      </c>
      <c r="T4091" s="11">
        <f t="shared" si="383"/>
        <v>42155.732638888891</v>
      </c>
      <c r="U409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091" t="str">
        <f>_xlfn.CONCAT(Table1[[#This Row],[state]],Table1[[#This Row],[Goal Range]])</f>
        <v>failed9999</v>
      </c>
    </row>
    <row r="4092" spans="1:22" ht="43.2" hidden="1">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1">
        <f t="shared" si="382"/>
        <v>42209.67288194444</v>
      </c>
      <c r="T4092" s="11">
        <f t="shared" si="383"/>
        <v>42223.625</v>
      </c>
      <c r="U409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92" t="str">
        <f>_xlfn.CONCAT(Table1[[#This Row],[state]],Table1[[#This Row],[Goal Range]])</f>
        <v>failed4999</v>
      </c>
    </row>
    <row r="4093" spans="1:22" ht="43.2" hidden="1">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1">
        <f t="shared" si="382"/>
        <v>41990.506377314814</v>
      </c>
      <c r="T4093" s="11">
        <f t="shared" si="383"/>
        <v>42020.506377314814</v>
      </c>
      <c r="U409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93" t="str">
        <f>_xlfn.CONCAT(Table1[[#This Row],[state]],Table1[[#This Row],[Goal Range]])</f>
        <v>failed4999</v>
      </c>
    </row>
    <row r="4094" spans="1:22" ht="43.2" hidden="1">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1">
        <f t="shared" si="382"/>
        <v>42039.194988425923</v>
      </c>
      <c r="T4094" s="11">
        <f t="shared" si="383"/>
        <v>42099.153321759266</v>
      </c>
      <c r="U409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4094" t="str">
        <f>_xlfn.CONCAT(Table1[[#This Row],[state]],Table1[[#This Row],[Goal Range]])</f>
        <v>failed50000</v>
      </c>
    </row>
    <row r="4095" spans="1:22" ht="43.2" hidden="1">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1">
        <f t="shared" si="382"/>
        <v>42178.815891203703</v>
      </c>
      <c r="T4095" s="11">
        <f t="shared" si="383"/>
        <v>42238.815891203703</v>
      </c>
      <c r="U409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95" t="str">
        <f>_xlfn.CONCAT(Table1[[#This Row],[state]],Table1[[#This Row],[Goal Range]])</f>
        <v>failed4999</v>
      </c>
    </row>
    <row r="4096" spans="1:22" ht="43.2" hidden="1">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1">
        <f t="shared" si="382"/>
        <v>41890.086805555555</v>
      </c>
      <c r="T4096" s="11">
        <f t="shared" si="383"/>
        <v>41934.207638888889</v>
      </c>
      <c r="U409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96" t="str">
        <f>_xlfn.CONCAT(Table1[[#This Row],[state]],Table1[[#This Row],[Goal Range]])</f>
        <v>failed4999</v>
      </c>
    </row>
    <row r="4097" spans="1:22" ht="43.2" hidden="1">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1">
        <f t="shared" si="382"/>
        <v>42693.031828703708</v>
      </c>
      <c r="T4097" s="11">
        <f t="shared" si="383"/>
        <v>42723.031828703708</v>
      </c>
      <c r="U409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4097" t="str">
        <f>_xlfn.CONCAT(Table1[[#This Row],[state]],Table1[[#This Row],[Goal Range]])</f>
        <v>failed34999</v>
      </c>
    </row>
    <row r="4098" spans="1:22" ht="43.2" hidden="1">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384">E4098/D4098</f>
        <v>0.11428571428571428</v>
      </c>
      <c r="P4098" s="6">
        <f t="shared" si="379"/>
        <v>80</v>
      </c>
      <c r="Q4098" t="str">
        <f t="shared" si="380"/>
        <v>theater</v>
      </c>
      <c r="R4098" t="str">
        <f t="shared" si="381"/>
        <v>plays</v>
      </c>
      <c r="S4098" s="11">
        <f t="shared" si="382"/>
        <v>42750.530312499999</v>
      </c>
      <c r="T4098" s="11">
        <f t="shared" si="383"/>
        <v>42794.368749999994</v>
      </c>
      <c r="U409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098" t="str">
        <f>_xlfn.CONCAT(Table1[[#This Row],[state]],Table1[[#This Row],[Goal Range]])</f>
        <v>failed4999</v>
      </c>
    </row>
    <row r="4099" spans="1:22" ht="43.2" hidden="1">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384"/>
        <v>0</v>
      </c>
      <c r="P4099" s="6" t="e">
        <f t="shared" ref="P4099:P4115" si="385">E4099/L4099</f>
        <v>#DIV/0!</v>
      </c>
      <c r="Q4099" t="str">
        <f t="shared" ref="Q4099:Q4115" si="386">LEFT(N4099,FIND("/",N4099)-1)</f>
        <v>theater</v>
      </c>
      <c r="R4099" t="str">
        <f t="shared" ref="R4099:R4115" si="387">RIGHT(N4099,LEN(N4099)-FIND("/",N4099))</f>
        <v>plays</v>
      </c>
      <c r="S4099" s="11">
        <f t="shared" ref="S4099:S4115" si="388">(((J4099/60)/60)/24)+DATE(1970,1,1)</f>
        <v>42344.824502314819</v>
      </c>
      <c r="T4099" s="11">
        <f t="shared" ref="T4099:T4115" si="389">(((I4099/60)/60)/24)+DATE(1970,1,1)</f>
        <v>42400.996527777781</v>
      </c>
      <c r="U409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14999</v>
      </c>
      <c r="V4099" t="str">
        <f>_xlfn.CONCAT(Table1[[#This Row],[state]],Table1[[#This Row],[Goal Range]])</f>
        <v>failed14999</v>
      </c>
    </row>
    <row r="4100" spans="1:22" ht="43.2" hidden="1">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e">
        <f t="shared" si="385"/>
        <v>#DIV/0!</v>
      </c>
      <c r="Q4100" t="str">
        <f t="shared" si="386"/>
        <v>theater</v>
      </c>
      <c r="R4100" t="str">
        <f t="shared" si="387"/>
        <v>plays</v>
      </c>
      <c r="S4100" s="11">
        <f t="shared" si="388"/>
        <v>42495.722187499996</v>
      </c>
      <c r="T4100" s="11">
        <f t="shared" si="389"/>
        <v>42525.722187499996</v>
      </c>
      <c r="U410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50000</v>
      </c>
      <c r="V4100" t="str">
        <f>_xlfn.CONCAT(Table1[[#This Row],[state]],Table1[[#This Row],[Goal Range]])</f>
        <v>failed50000</v>
      </c>
    </row>
    <row r="4101" spans="1:22" ht="57.6" hidden="1">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1">
        <f t="shared" si="388"/>
        <v>42570.850381944445</v>
      </c>
      <c r="T4101" s="11">
        <f t="shared" si="389"/>
        <v>42615.850381944445</v>
      </c>
      <c r="U410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101" t="str">
        <f>_xlfn.CONCAT(Table1[[#This Row],[state]],Table1[[#This Row],[Goal Range]])</f>
        <v>failed4999</v>
      </c>
    </row>
    <row r="4102" spans="1:22" ht="43.2" hidden="1">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e">
        <f t="shared" si="385"/>
        <v>#DIV/0!</v>
      </c>
      <c r="Q4102" t="str">
        <f t="shared" si="386"/>
        <v>theater</v>
      </c>
      <c r="R4102" t="str">
        <f t="shared" si="387"/>
        <v>plays</v>
      </c>
      <c r="S4102" s="11">
        <f t="shared" si="388"/>
        <v>41927.124884259261</v>
      </c>
      <c r="T4102" s="11">
        <f t="shared" si="389"/>
        <v>41937.124884259261</v>
      </c>
      <c r="U410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102" t="str">
        <f>_xlfn.CONCAT(Table1[[#This Row],[state]],Table1[[#This Row],[Goal Range]])</f>
        <v>failed1000</v>
      </c>
    </row>
    <row r="4103" spans="1:22" ht="43.2" hidden="1">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e">
        <f t="shared" si="385"/>
        <v>#DIV/0!</v>
      </c>
      <c r="Q4103" t="str">
        <f t="shared" si="386"/>
        <v>theater</v>
      </c>
      <c r="R4103" t="str">
        <f t="shared" si="387"/>
        <v>plays</v>
      </c>
      <c r="S4103" s="11">
        <f t="shared" si="388"/>
        <v>42730.903726851851</v>
      </c>
      <c r="T4103" s="11">
        <f t="shared" si="389"/>
        <v>42760.903726851851</v>
      </c>
      <c r="U410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103" t="str">
        <f>_xlfn.CONCAT(Table1[[#This Row],[state]],Table1[[#This Row],[Goal Range]])</f>
        <v>failed1000</v>
      </c>
    </row>
    <row r="4104" spans="1:22" ht="43.2" hidden="1">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1">
        <f t="shared" si="388"/>
        <v>42475.848067129627</v>
      </c>
      <c r="T4104" s="11">
        <f t="shared" si="389"/>
        <v>42505.848067129627</v>
      </c>
      <c r="U410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104" t="str">
        <f>_xlfn.CONCAT(Table1[[#This Row],[state]],Table1[[#This Row],[Goal Range]])</f>
        <v>failed1000</v>
      </c>
    </row>
    <row r="4105" spans="1:22" ht="43.2" hidden="1">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1">
        <f t="shared" si="388"/>
        <v>42188.83293981482</v>
      </c>
      <c r="T4105" s="11">
        <f t="shared" si="389"/>
        <v>42242.772222222222</v>
      </c>
      <c r="U410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105" t="str">
        <f>_xlfn.CONCAT(Table1[[#This Row],[state]],Table1[[#This Row],[Goal Range]])</f>
        <v>failed4999</v>
      </c>
    </row>
    <row r="4106" spans="1:22" ht="43.2" hidden="1">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1">
        <f t="shared" si="388"/>
        <v>42640.278171296297</v>
      </c>
      <c r="T4106" s="11">
        <f t="shared" si="389"/>
        <v>42670.278171296297</v>
      </c>
      <c r="U4106">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106" t="str">
        <f>_xlfn.CONCAT(Table1[[#This Row],[state]],Table1[[#This Row],[Goal Range]])</f>
        <v>failed4999</v>
      </c>
    </row>
    <row r="4107" spans="1:22" ht="57.6" hidden="1">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1">
        <f t="shared" si="388"/>
        <v>42697.010520833333</v>
      </c>
      <c r="T4107" s="11">
        <f t="shared" si="389"/>
        <v>42730.010520833333</v>
      </c>
      <c r="U4107">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34999</v>
      </c>
      <c r="V4107" t="str">
        <f>_xlfn.CONCAT(Table1[[#This Row],[state]],Table1[[#This Row],[Goal Range]])</f>
        <v>failed34999</v>
      </c>
    </row>
    <row r="4108" spans="1:22" ht="43.2" hidden="1">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1">
        <f t="shared" si="388"/>
        <v>42053.049375000002</v>
      </c>
      <c r="T4108" s="11">
        <f t="shared" si="389"/>
        <v>42096.041666666672</v>
      </c>
      <c r="U4108">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9999</v>
      </c>
      <c r="V4108" t="str">
        <f>_xlfn.CONCAT(Table1[[#This Row],[state]],Table1[[#This Row],[Goal Range]])</f>
        <v>failed9999</v>
      </c>
    </row>
    <row r="4109" spans="1:22" ht="43.2" hidden="1">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1">
        <f t="shared" si="388"/>
        <v>41883.916678240741</v>
      </c>
      <c r="T4109" s="11">
        <f t="shared" si="389"/>
        <v>41906.916678240741</v>
      </c>
      <c r="U4109">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109" t="str">
        <f>_xlfn.CONCAT(Table1[[#This Row],[state]],Table1[[#This Row],[Goal Range]])</f>
        <v>failed4999</v>
      </c>
    </row>
    <row r="4110" spans="1:22" ht="43.2" hidden="1">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1">
        <f t="shared" si="388"/>
        <v>42767.031678240746</v>
      </c>
      <c r="T4110" s="11">
        <f t="shared" si="389"/>
        <v>42797.208333333328</v>
      </c>
      <c r="U4110">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110" t="str">
        <f>_xlfn.CONCAT(Table1[[#This Row],[state]],Table1[[#This Row],[Goal Range]])</f>
        <v>failed4999</v>
      </c>
    </row>
    <row r="4111" spans="1:22" ht="43.2" hidden="1">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e">
        <f t="shared" si="385"/>
        <v>#DIV/0!</v>
      </c>
      <c r="Q4111" t="str">
        <f t="shared" si="386"/>
        <v>theater</v>
      </c>
      <c r="R4111" t="str">
        <f t="shared" si="387"/>
        <v>plays</v>
      </c>
      <c r="S4111" s="11">
        <f t="shared" si="388"/>
        <v>42307.539398148147</v>
      </c>
      <c r="T4111" s="11">
        <f t="shared" si="389"/>
        <v>42337.581064814818</v>
      </c>
      <c r="U4111">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111" t="str">
        <f>_xlfn.CONCAT(Table1[[#This Row],[state]],Table1[[#This Row],[Goal Range]])</f>
        <v>failed1000</v>
      </c>
    </row>
    <row r="4112" spans="1:22" ht="43.2" hidden="1">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1">
        <f t="shared" si="388"/>
        <v>42512.626747685179</v>
      </c>
      <c r="T4112" s="11">
        <f t="shared" si="389"/>
        <v>42572.626747685179</v>
      </c>
      <c r="U4112">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1000</v>
      </c>
      <c r="V4112" t="str">
        <f>_xlfn.CONCAT(Table1[[#This Row],[state]],Table1[[#This Row],[Goal Range]])</f>
        <v>failed1000</v>
      </c>
    </row>
    <row r="4113" spans="1:22" ht="43.2" hidden="1">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1">
        <f t="shared" si="388"/>
        <v>42029.135879629626</v>
      </c>
      <c r="T4113" s="11">
        <f t="shared" si="389"/>
        <v>42059.135879629626</v>
      </c>
      <c r="U4113">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113" t="str">
        <f>_xlfn.CONCAT(Table1[[#This Row],[state]],Table1[[#This Row],[Goal Range]])</f>
        <v>failed4999</v>
      </c>
    </row>
    <row r="4114" spans="1:22" ht="43.2" hidden="1">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1">
        <f t="shared" si="388"/>
        <v>42400.946597222224</v>
      </c>
      <c r="T4114" s="11">
        <f t="shared" si="389"/>
        <v>42428</v>
      </c>
      <c r="U4114">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114" t="str">
        <f>_xlfn.CONCAT(Table1[[#This Row],[state]],Table1[[#This Row],[Goal Range]])</f>
        <v>failed4999</v>
      </c>
    </row>
    <row r="4115" spans="1:22" ht="43.2" hidden="1">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1">
        <f t="shared" si="388"/>
        <v>42358.573182870372</v>
      </c>
      <c r="T4115" s="11">
        <f t="shared" si="389"/>
        <v>42377.273611111115</v>
      </c>
      <c r="U4115">
        <f>IF(Table1[[#This Row],[goal]]&lt;1000,1000,
IF(AND(Table1[[#This Row],[goal]]&gt;=1000,Table1[[#This Row],[goal]]&lt;=4999),4999,
IF(AND(Table1[[#This Row],[goal]]&gt;=5000,Table1[[#This Row],[goal]]&lt;=9999),9999,
IF(AND(Table1[[#This Row],[goal]]&gt;=10000,Table1[[#This Row],[goal]]&lt;=14999),14999,
IF(AND(Table1[[#This Row],[goal]]&gt;=15000,Table1[[#This Row],[goal]]&lt;=19999),19999,
IF(AND(Table1[[#This Row],[goal]]&gt;=20000,Table1[[#This Row],[goal]]&lt;=24999),24999,
IF(AND(Table1[[#This Row],[goal]]&gt;=25000,Table1[[#This Row],[goal]]&lt;=29999),29999,
IF(AND(Table1[[#This Row],[goal]]&gt;=30000,Table1[[#This Row],[goal]]&lt;=34999),34999,
IF(AND(Table1[[#This Row],[goal]]&gt;=35000,Table1[[#This Row],[goal]]&lt;=39999),39999,
IF(AND(Table1[[#This Row],[goal]]&gt;=40000,Table1[[#This Row],[goal]]&lt;=44999),44999,
IF(AND(Table1[[#This Row],[goal]]&gt;=45000,Table1[[#This Row],[goal]]&lt;=49999),49999,
IF(Table1[[#This Row],[goal]]&gt;50000,50000,0))))))))))))</f>
        <v>4999</v>
      </c>
      <c r="V4115" t="str">
        <f>_xlfn.CONCAT(Table1[[#This Row],[state]],Table1[[#This Row],[Goal Range]])</f>
        <v>failed4999</v>
      </c>
    </row>
  </sheetData>
  <conditionalFormatting sqref="F1:F4115">
    <cfRule type="cellIs" dxfId="11" priority="5" operator="equal">
      <formula>"live"</formula>
    </cfRule>
    <cfRule type="cellIs" dxfId="10" priority="6" operator="equal">
      <formula>"canceled"</formula>
    </cfRule>
    <cfRule type="cellIs" dxfId="9" priority="7" operator="equal">
      <formula>"successful"</formula>
    </cfRule>
    <cfRule type="cellIs" dxfId="8" priority="8" operator="equal">
      <formula>"failed"</formula>
    </cfRule>
  </conditionalFormatting>
  <conditionalFormatting sqref="O2:O4115">
    <cfRule type="colorScale" priority="1">
      <colorScale>
        <cfvo type="num" val="0"/>
        <cfvo type="num" val="1"/>
        <cfvo type="num" val="2"/>
        <color rgb="FFC00000"/>
        <color rgb="FF92D050"/>
        <color rgb="FF00B0F0"/>
      </colorScale>
    </cfRule>
  </conditionalFormatting>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D54DE-4B67-43FD-B014-05061E55890C}">
  <sheetPr codeName="Sheet2"/>
  <dimension ref="A1:F14"/>
  <sheetViews>
    <sheetView workbookViewId="0">
      <selection activeCell="P16" sqref="I16:P38"/>
    </sheetView>
  </sheetViews>
  <sheetFormatPr defaultRowHeight="14.4"/>
  <cols>
    <col min="1" max="1" width="13.21875" bestFit="1" customWidth="1"/>
    <col min="2" max="2" width="15.77734375" bestFit="1" customWidth="1"/>
    <col min="3" max="3" width="6" bestFit="1" customWidth="1"/>
    <col min="4" max="4" width="4.109375" bestFit="1" customWidth="1"/>
    <col min="5" max="5" width="9.6640625" bestFit="1" customWidth="1"/>
    <col min="6" max="6" width="11" bestFit="1" customWidth="1"/>
    <col min="8" max="8" width="15.33203125" bestFit="1" customWidth="1"/>
    <col min="9" max="9" width="15.5546875" bestFit="1" customWidth="1"/>
    <col min="10" max="10" width="12.88671875" bestFit="1" customWidth="1"/>
    <col min="11" max="11" width="9.44140625" bestFit="1" customWidth="1"/>
    <col min="12" max="12" width="12.88671875" bestFit="1" customWidth="1"/>
    <col min="13" max="13" width="11.88671875" bestFit="1" customWidth="1"/>
    <col min="14" max="14" width="17.77734375" bestFit="1" customWidth="1"/>
  </cols>
  <sheetData>
    <row r="1" spans="1:6">
      <c r="A1" s="7" t="s">
        <v>8223</v>
      </c>
      <c r="B1" t="s">
        <v>8364</v>
      </c>
    </row>
    <row r="3" spans="1:6">
      <c r="A3" s="7" t="s">
        <v>8322</v>
      </c>
      <c r="B3" s="7" t="s">
        <v>8321</v>
      </c>
    </row>
    <row r="4" spans="1:6">
      <c r="A4" s="7" t="s">
        <v>8310</v>
      </c>
      <c r="B4" t="s">
        <v>8220</v>
      </c>
      <c r="C4" t="s">
        <v>8221</v>
      </c>
      <c r="D4" t="s">
        <v>8222</v>
      </c>
      <c r="E4" t="s">
        <v>8219</v>
      </c>
      <c r="F4" t="s">
        <v>8320</v>
      </c>
    </row>
    <row r="5" spans="1:6">
      <c r="A5" s="8" t="s">
        <v>8311</v>
      </c>
      <c r="B5" s="9">
        <v>40</v>
      </c>
      <c r="C5" s="9">
        <v>180</v>
      </c>
      <c r="D5" s="9"/>
      <c r="E5" s="9">
        <v>300</v>
      </c>
      <c r="F5" s="9">
        <v>520</v>
      </c>
    </row>
    <row r="6" spans="1:6">
      <c r="A6" s="8" t="s">
        <v>8312</v>
      </c>
      <c r="B6" s="9">
        <v>20</v>
      </c>
      <c r="C6" s="9">
        <v>140</v>
      </c>
      <c r="D6" s="9">
        <v>6</v>
      </c>
      <c r="E6" s="9">
        <v>34</v>
      </c>
      <c r="F6" s="9">
        <v>200</v>
      </c>
    </row>
    <row r="7" spans="1:6">
      <c r="A7" s="8" t="s">
        <v>8313</v>
      </c>
      <c r="B7" s="9"/>
      <c r="C7" s="9">
        <v>140</v>
      </c>
      <c r="D7" s="9"/>
      <c r="E7" s="9">
        <v>80</v>
      </c>
      <c r="F7" s="9">
        <v>220</v>
      </c>
    </row>
    <row r="8" spans="1:6">
      <c r="A8" s="8" t="s">
        <v>8314</v>
      </c>
      <c r="B8" s="9">
        <v>24</v>
      </c>
      <c r="C8" s="9"/>
      <c r="D8" s="9"/>
      <c r="E8" s="9"/>
      <c r="F8" s="9">
        <v>24</v>
      </c>
    </row>
    <row r="9" spans="1:6">
      <c r="A9" s="8" t="s">
        <v>8315</v>
      </c>
      <c r="B9" s="9">
        <v>20</v>
      </c>
      <c r="C9" s="9">
        <v>120</v>
      </c>
      <c r="D9" s="9">
        <v>20</v>
      </c>
      <c r="E9" s="9">
        <v>540</v>
      </c>
      <c r="F9" s="9">
        <v>700</v>
      </c>
    </row>
    <row r="10" spans="1:6">
      <c r="A10" s="8" t="s">
        <v>8316</v>
      </c>
      <c r="B10" s="9"/>
      <c r="C10" s="9">
        <v>117</v>
      </c>
      <c r="D10" s="9"/>
      <c r="E10" s="9">
        <v>103</v>
      </c>
      <c r="F10" s="9">
        <v>220</v>
      </c>
    </row>
    <row r="11" spans="1:6">
      <c r="A11" s="8" t="s">
        <v>8317</v>
      </c>
      <c r="B11" s="9">
        <v>30</v>
      </c>
      <c r="C11" s="9">
        <v>127</v>
      </c>
      <c r="D11" s="9"/>
      <c r="E11" s="9">
        <v>80</v>
      </c>
      <c r="F11" s="9">
        <v>237</v>
      </c>
    </row>
    <row r="12" spans="1:6">
      <c r="A12" s="8" t="s">
        <v>8318</v>
      </c>
      <c r="B12" s="9">
        <v>178</v>
      </c>
      <c r="C12" s="9">
        <v>213</v>
      </c>
      <c r="D12" s="9"/>
      <c r="E12" s="9">
        <v>209</v>
      </c>
      <c r="F12" s="9">
        <v>600</v>
      </c>
    </row>
    <row r="13" spans="1:6">
      <c r="A13" s="8" t="s">
        <v>8319</v>
      </c>
      <c r="B13" s="9">
        <v>37</v>
      </c>
      <c r="C13" s="9">
        <v>493</v>
      </c>
      <c r="D13" s="9">
        <v>24</v>
      </c>
      <c r="E13" s="9">
        <v>839</v>
      </c>
      <c r="F13" s="9">
        <v>1393</v>
      </c>
    </row>
    <row r="14" spans="1:6">
      <c r="A14" s="8" t="s">
        <v>8320</v>
      </c>
      <c r="B14" s="9">
        <v>349</v>
      </c>
      <c r="C14" s="9">
        <v>1530</v>
      </c>
      <c r="D14" s="9">
        <v>50</v>
      </c>
      <c r="E14" s="9">
        <v>2185</v>
      </c>
      <c r="F14" s="9">
        <v>4114</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B9C9E-AE0C-47DE-8DCE-BFBE1AB53D3D}">
  <sheetPr codeName="Sheet3"/>
  <dimension ref="A1:F47"/>
  <sheetViews>
    <sheetView workbookViewId="0">
      <selection activeCell="F5" sqref="F5"/>
    </sheetView>
  </sheetViews>
  <sheetFormatPr defaultRowHeight="14.4"/>
  <cols>
    <col min="1" max="1" width="16.33203125" bestFit="1" customWidth="1"/>
    <col min="2" max="2" width="15.77734375" bestFit="1" customWidth="1"/>
    <col min="3" max="3" width="6" bestFit="1" customWidth="1"/>
    <col min="4" max="4" width="4.109375" bestFit="1" customWidth="1"/>
    <col min="5" max="5" width="9.6640625" bestFit="1" customWidth="1"/>
    <col min="6" max="6" width="11" bestFit="1" customWidth="1"/>
  </cols>
  <sheetData>
    <row r="1" spans="1:6">
      <c r="A1" s="7" t="s">
        <v>8308</v>
      </c>
      <c r="B1" t="s">
        <v>8364</v>
      </c>
    </row>
    <row r="2" spans="1:6">
      <c r="A2" s="7" t="s">
        <v>8223</v>
      </c>
      <c r="B2" t="s">
        <v>8364</v>
      </c>
    </row>
    <row r="4" spans="1:6">
      <c r="A4" s="7" t="s">
        <v>8322</v>
      </c>
      <c r="B4" s="7" t="s">
        <v>8321</v>
      </c>
    </row>
    <row r="5" spans="1:6">
      <c r="A5" s="7" t="s">
        <v>8310</v>
      </c>
      <c r="B5" t="s">
        <v>8220</v>
      </c>
      <c r="C5" t="s">
        <v>8221</v>
      </c>
      <c r="D5" t="s">
        <v>8222</v>
      </c>
      <c r="E5" t="s">
        <v>8219</v>
      </c>
      <c r="F5" t="s">
        <v>8320</v>
      </c>
    </row>
    <row r="6" spans="1:6">
      <c r="A6" s="8" t="s">
        <v>8323</v>
      </c>
      <c r="B6" s="9"/>
      <c r="C6" s="9">
        <v>100</v>
      </c>
      <c r="D6" s="9"/>
      <c r="E6" s="9"/>
      <c r="F6" s="9">
        <v>100</v>
      </c>
    </row>
    <row r="7" spans="1:6">
      <c r="A7" s="8" t="s">
        <v>8349</v>
      </c>
      <c r="B7" s="9">
        <v>20</v>
      </c>
      <c r="C7" s="9"/>
      <c r="D7" s="9"/>
      <c r="E7" s="9"/>
      <c r="F7" s="9">
        <v>20</v>
      </c>
    </row>
    <row r="8" spans="1:6">
      <c r="A8" s="8" t="s">
        <v>8335</v>
      </c>
      <c r="B8" s="9">
        <v>24</v>
      </c>
      <c r="C8" s="9"/>
      <c r="D8" s="9"/>
      <c r="E8" s="9"/>
      <c r="F8" s="9">
        <v>24</v>
      </c>
    </row>
    <row r="9" spans="1:6">
      <c r="A9" s="8" t="s">
        <v>8350</v>
      </c>
      <c r="B9" s="9"/>
      <c r="C9" s="9">
        <v>40</v>
      </c>
      <c r="D9" s="9"/>
      <c r="E9" s="9"/>
      <c r="F9" s="9">
        <v>40</v>
      </c>
    </row>
    <row r="10" spans="1:6">
      <c r="A10" s="8" t="s">
        <v>8336</v>
      </c>
      <c r="B10" s="9"/>
      <c r="C10" s="9"/>
      <c r="D10" s="9"/>
      <c r="E10" s="9">
        <v>40</v>
      </c>
      <c r="F10" s="9">
        <v>40</v>
      </c>
    </row>
    <row r="11" spans="1:6">
      <c r="A11" s="8" t="s">
        <v>8324</v>
      </c>
      <c r="B11" s="9"/>
      <c r="C11" s="9"/>
      <c r="D11" s="9"/>
      <c r="E11" s="9">
        <v>180</v>
      </c>
      <c r="F11" s="9">
        <v>180</v>
      </c>
    </row>
    <row r="12" spans="1:6">
      <c r="A12" s="8" t="s">
        <v>8325</v>
      </c>
      <c r="B12" s="9"/>
      <c r="C12" s="9">
        <v>80</v>
      </c>
      <c r="D12" s="9"/>
      <c r="E12" s="9"/>
      <c r="F12" s="9">
        <v>80</v>
      </c>
    </row>
    <row r="13" spans="1:6">
      <c r="A13" s="8" t="s">
        <v>8337</v>
      </c>
      <c r="B13" s="9"/>
      <c r="C13" s="9"/>
      <c r="D13" s="9"/>
      <c r="E13" s="9">
        <v>40</v>
      </c>
      <c r="F13" s="9">
        <v>40</v>
      </c>
    </row>
    <row r="14" spans="1:6">
      <c r="A14" s="8" t="s">
        <v>8338</v>
      </c>
      <c r="B14" s="9"/>
      <c r="C14" s="9">
        <v>40</v>
      </c>
      <c r="D14" s="9">
        <v>20</v>
      </c>
      <c r="E14" s="9"/>
      <c r="F14" s="9">
        <v>60</v>
      </c>
    </row>
    <row r="15" spans="1:6">
      <c r="A15" s="8" t="s">
        <v>8351</v>
      </c>
      <c r="B15" s="9"/>
      <c r="C15" s="9">
        <v>40</v>
      </c>
      <c r="D15" s="9"/>
      <c r="E15" s="9"/>
      <c r="F15" s="9">
        <v>40</v>
      </c>
    </row>
    <row r="16" spans="1:6">
      <c r="A16" s="8" t="s">
        <v>8329</v>
      </c>
      <c r="B16" s="9">
        <v>20</v>
      </c>
      <c r="C16" s="9">
        <v>120</v>
      </c>
      <c r="D16" s="9"/>
      <c r="E16" s="9"/>
      <c r="F16" s="9">
        <v>140</v>
      </c>
    </row>
    <row r="17" spans="1:6">
      <c r="A17" s="8" t="s">
        <v>8355</v>
      </c>
      <c r="B17" s="9"/>
      <c r="C17" s="9">
        <v>20</v>
      </c>
      <c r="D17" s="9"/>
      <c r="E17" s="9"/>
      <c r="F17" s="9">
        <v>20</v>
      </c>
    </row>
    <row r="18" spans="1:6">
      <c r="A18" s="8" t="s">
        <v>8356</v>
      </c>
      <c r="B18" s="9"/>
      <c r="C18" s="9"/>
      <c r="D18" s="9"/>
      <c r="E18" s="9">
        <v>140</v>
      </c>
      <c r="F18" s="9">
        <v>140</v>
      </c>
    </row>
    <row r="19" spans="1:6">
      <c r="A19" s="8" t="s">
        <v>8339</v>
      </c>
      <c r="B19" s="9"/>
      <c r="C19" s="9">
        <v>20</v>
      </c>
      <c r="D19" s="9"/>
      <c r="E19" s="9">
        <v>140</v>
      </c>
      <c r="F19" s="9">
        <v>160</v>
      </c>
    </row>
    <row r="20" spans="1:6">
      <c r="A20" s="8" t="s">
        <v>8340</v>
      </c>
      <c r="B20" s="9"/>
      <c r="C20" s="9">
        <v>60</v>
      </c>
      <c r="D20" s="9"/>
      <c r="E20" s="9"/>
      <c r="F20" s="9">
        <v>60</v>
      </c>
    </row>
    <row r="21" spans="1:6">
      <c r="A21" s="8" t="s">
        <v>8357</v>
      </c>
      <c r="B21" s="9"/>
      <c r="C21" s="9">
        <v>11</v>
      </c>
      <c r="D21" s="9"/>
      <c r="E21" s="9">
        <v>9</v>
      </c>
      <c r="F21" s="9">
        <v>20</v>
      </c>
    </row>
    <row r="22" spans="1:6">
      <c r="A22" s="8" t="s">
        <v>8341</v>
      </c>
      <c r="B22" s="9"/>
      <c r="C22" s="9"/>
      <c r="D22" s="9"/>
      <c r="E22" s="9">
        <v>20</v>
      </c>
      <c r="F22" s="9">
        <v>20</v>
      </c>
    </row>
    <row r="23" spans="1:6">
      <c r="A23" s="8" t="s">
        <v>8332</v>
      </c>
      <c r="B23" s="9"/>
      <c r="C23" s="9">
        <v>40</v>
      </c>
      <c r="D23" s="9"/>
      <c r="E23" s="9"/>
      <c r="F23" s="9">
        <v>40</v>
      </c>
    </row>
    <row r="24" spans="1:6">
      <c r="A24" s="8" t="s">
        <v>8361</v>
      </c>
      <c r="B24" s="9">
        <v>20</v>
      </c>
      <c r="C24" s="9">
        <v>60</v>
      </c>
      <c r="D24" s="9"/>
      <c r="E24" s="9">
        <v>60</v>
      </c>
      <c r="F24" s="9">
        <v>140</v>
      </c>
    </row>
    <row r="25" spans="1:6">
      <c r="A25" s="8" t="s">
        <v>8345</v>
      </c>
      <c r="B25" s="9"/>
      <c r="C25" s="9">
        <v>20</v>
      </c>
      <c r="D25" s="9"/>
      <c r="E25" s="9"/>
      <c r="F25" s="9">
        <v>20</v>
      </c>
    </row>
    <row r="26" spans="1:6">
      <c r="A26" s="8" t="s">
        <v>8352</v>
      </c>
      <c r="B26" s="9"/>
      <c r="C26" s="9"/>
      <c r="D26" s="9"/>
      <c r="E26" s="9">
        <v>60</v>
      </c>
      <c r="F26" s="9">
        <v>60</v>
      </c>
    </row>
    <row r="27" spans="1:6">
      <c r="A27" s="8" t="s">
        <v>8346</v>
      </c>
      <c r="B27" s="9"/>
      <c r="C27" s="9">
        <v>20</v>
      </c>
      <c r="D27" s="9"/>
      <c r="E27" s="9"/>
      <c r="F27" s="9">
        <v>20</v>
      </c>
    </row>
    <row r="28" spans="1:6">
      <c r="A28" s="8" t="s">
        <v>8347</v>
      </c>
      <c r="B28" s="9"/>
      <c r="C28" s="9">
        <v>57</v>
      </c>
      <c r="D28" s="9"/>
      <c r="E28" s="9">
        <v>103</v>
      </c>
      <c r="F28" s="9">
        <v>160</v>
      </c>
    </row>
    <row r="29" spans="1:6">
      <c r="A29" s="8" t="s">
        <v>8348</v>
      </c>
      <c r="B29" s="9"/>
      <c r="C29" s="9">
        <v>20</v>
      </c>
      <c r="D29" s="9"/>
      <c r="E29" s="9"/>
      <c r="F29" s="9">
        <v>20</v>
      </c>
    </row>
    <row r="30" spans="1:6">
      <c r="A30" s="8" t="s">
        <v>8362</v>
      </c>
      <c r="B30" s="9"/>
      <c r="C30" s="9">
        <v>353</v>
      </c>
      <c r="D30" s="9">
        <v>19</v>
      </c>
      <c r="E30" s="9">
        <v>694</v>
      </c>
      <c r="F30" s="9">
        <v>1066</v>
      </c>
    </row>
    <row r="31" spans="1:6">
      <c r="A31" s="8" t="s">
        <v>8342</v>
      </c>
      <c r="B31" s="9"/>
      <c r="C31" s="9"/>
      <c r="D31" s="9"/>
      <c r="E31" s="9">
        <v>40</v>
      </c>
      <c r="F31" s="9">
        <v>40</v>
      </c>
    </row>
    <row r="32" spans="1:6">
      <c r="A32" s="8" t="s">
        <v>8353</v>
      </c>
      <c r="B32" s="9"/>
      <c r="C32" s="9"/>
      <c r="D32" s="9"/>
      <c r="E32" s="9">
        <v>20</v>
      </c>
      <c r="F32" s="9">
        <v>20</v>
      </c>
    </row>
    <row r="33" spans="1:6">
      <c r="A33" s="8" t="s">
        <v>8330</v>
      </c>
      <c r="B33" s="9"/>
      <c r="C33" s="9">
        <v>20</v>
      </c>
      <c r="D33" s="9"/>
      <c r="E33" s="9"/>
      <c r="F33" s="9">
        <v>20</v>
      </c>
    </row>
    <row r="34" spans="1:6">
      <c r="A34" s="8" t="s">
        <v>8343</v>
      </c>
      <c r="B34" s="9"/>
      <c r="C34" s="9"/>
      <c r="D34" s="9"/>
      <c r="E34" s="9">
        <v>260</v>
      </c>
      <c r="F34" s="9">
        <v>260</v>
      </c>
    </row>
    <row r="35" spans="1:6">
      <c r="A35" s="8" t="s">
        <v>8326</v>
      </c>
      <c r="B35" s="9">
        <v>40</v>
      </c>
      <c r="C35" s="9"/>
      <c r="D35" s="9"/>
      <c r="E35" s="9"/>
      <c r="F35" s="9">
        <v>40</v>
      </c>
    </row>
    <row r="36" spans="1:6">
      <c r="A36" s="8" t="s">
        <v>8327</v>
      </c>
      <c r="B36" s="9"/>
      <c r="C36" s="9"/>
      <c r="D36" s="9"/>
      <c r="E36" s="9">
        <v>60</v>
      </c>
      <c r="F36" s="9">
        <v>60</v>
      </c>
    </row>
    <row r="37" spans="1:6">
      <c r="A37" s="8" t="s">
        <v>8331</v>
      </c>
      <c r="B37" s="9"/>
      <c r="C37" s="9"/>
      <c r="D37" s="9">
        <v>6</v>
      </c>
      <c r="E37" s="9">
        <v>34</v>
      </c>
      <c r="F37" s="9">
        <v>40</v>
      </c>
    </row>
    <row r="38" spans="1:6">
      <c r="A38" s="8" t="s">
        <v>8358</v>
      </c>
      <c r="B38" s="9">
        <v>18</v>
      </c>
      <c r="C38" s="9">
        <v>2</v>
      </c>
      <c r="D38" s="9"/>
      <c r="E38" s="9">
        <v>40</v>
      </c>
      <c r="F38" s="9">
        <v>60</v>
      </c>
    </row>
    <row r="39" spans="1:6">
      <c r="A39" s="8" t="s">
        <v>8363</v>
      </c>
      <c r="B39" s="9">
        <v>17</v>
      </c>
      <c r="C39" s="9">
        <v>80</v>
      </c>
      <c r="D39" s="9">
        <v>5</v>
      </c>
      <c r="E39" s="9">
        <v>85</v>
      </c>
      <c r="F39" s="9">
        <v>187</v>
      </c>
    </row>
    <row r="40" spans="1:6">
      <c r="A40" s="8" t="s">
        <v>8333</v>
      </c>
      <c r="B40" s="9"/>
      <c r="C40" s="9"/>
      <c r="D40" s="9"/>
      <c r="E40" s="9">
        <v>80</v>
      </c>
      <c r="F40" s="9">
        <v>80</v>
      </c>
    </row>
    <row r="41" spans="1:6">
      <c r="A41" s="8" t="s">
        <v>8328</v>
      </c>
      <c r="B41" s="9"/>
      <c r="C41" s="9"/>
      <c r="D41" s="9"/>
      <c r="E41" s="9">
        <v>60</v>
      </c>
      <c r="F41" s="9">
        <v>60</v>
      </c>
    </row>
    <row r="42" spans="1:6">
      <c r="A42" s="8" t="s">
        <v>8354</v>
      </c>
      <c r="B42" s="9">
        <v>10</v>
      </c>
      <c r="C42" s="9">
        <v>47</v>
      </c>
      <c r="D42" s="9"/>
      <c r="E42" s="9"/>
      <c r="F42" s="9">
        <v>57</v>
      </c>
    </row>
    <row r="43" spans="1:6">
      <c r="A43" s="8" t="s">
        <v>8334</v>
      </c>
      <c r="B43" s="9"/>
      <c r="C43" s="9">
        <v>100</v>
      </c>
      <c r="D43" s="9"/>
      <c r="E43" s="9"/>
      <c r="F43" s="9">
        <v>100</v>
      </c>
    </row>
    <row r="44" spans="1:6">
      <c r="A44" s="8" t="s">
        <v>8359</v>
      </c>
      <c r="B44" s="9">
        <v>60</v>
      </c>
      <c r="C44" s="9">
        <v>120</v>
      </c>
      <c r="D44" s="9"/>
      <c r="E44" s="9">
        <v>20</v>
      </c>
      <c r="F44" s="9">
        <v>200</v>
      </c>
    </row>
    <row r="45" spans="1:6">
      <c r="A45" s="8" t="s">
        <v>8360</v>
      </c>
      <c r="B45" s="9">
        <v>100</v>
      </c>
      <c r="C45" s="9">
        <v>60</v>
      </c>
      <c r="D45" s="9"/>
      <c r="E45" s="9"/>
      <c r="F45" s="9">
        <v>160</v>
      </c>
    </row>
    <row r="46" spans="1:6">
      <c r="A46" s="8" t="s">
        <v>8344</v>
      </c>
      <c r="B46" s="9">
        <v>20</v>
      </c>
      <c r="C46" s="9"/>
      <c r="D46" s="9"/>
      <c r="E46" s="9"/>
      <c r="F46" s="9">
        <v>20</v>
      </c>
    </row>
    <row r="47" spans="1:6">
      <c r="A47" s="8" t="s">
        <v>8320</v>
      </c>
      <c r="B47" s="9">
        <v>349</v>
      </c>
      <c r="C47" s="9">
        <v>1530</v>
      </c>
      <c r="D47" s="9">
        <v>50</v>
      </c>
      <c r="E47" s="9">
        <v>2185</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DC38C-F9AB-497E-863F-C84D1C361A60}">
  <sheetPr codeName="Sheet4"/>
  <dimension ref="A1:E18"/>
  <sheetViews>
    <sheetView topLeftCell="A7" workbookViewId="0">
      <selection activeCell="A6" sqref="A6"/>
    </sheetView>
  </sheetViews>
  <sheetFormatPr defaultRowHeight="14.4"/>
  <cols>
    <col min="1" max="1" width="13.21875" bestFit="1" customWidth="1"/>
    <col min="2" max="2" width="15.77734375" bestFit="1" customWidth="1"/>
    <col min="3" max="3" width="6" bestFit="1" customWidth="1"/>
    <col min="4" max="4" width="9.6640625" bestFit="1" customWidth="1"/>
    <col min="5" max="6" width="11" bestFit="1" customWidth="1"/>
  </cols>
  <sheetData>
    <row r="1" spans="1:5">
      <c r="A1" s="7" t="s">
        <v>8308</v>
      </c>
      <c r="B1" t="s">
        <v>8364</v>
      </c>
    </row>
    <row r="2" spans="1:5">
      <c r="A2" s="7" t="s">
        <v>8380</v>
      </c>
      <c r="B2" t="s">
        <v>8379</v>
      </c>
    </row>
    <row r="4" spans="1:5">
      <c r="A4" s="7" t="s">
        <v>8322</v>
      </c>
      <c r="B4" s="7" t="s">
        <v>8321</v>
      </c>
    </row>
    <row r="5" spans="1:5">
      <c r="A5" s="7" t="s">
        <v>8310</v>
      </c>
      <c r="B5" t="s">
        <v>8220</v>
      </c>
      <c r="C5" t="s">
        <v>8221</v>
      </c>
      <c r="D5" t="s">
        <v>8219</v>
      </c>
      <c r="E5" t="s">
        <v>8320</v>
      </c>
    </row>
    <row r="6" spans="1:5">
      <c r="A6" s="12" t="s">
        <v>8373</v>
      </c>
      <c r="B6" s="9">
        <v>11</v>
      </c>
      <c r="C6" s="9">
        <v>64</v>
      </c>
      <c r="D6" s="9">
        <v>42</v>
      </c>
      <c r="E6" s="9">
        <v>117</v>
      </c>
    </row>
    <row r="7" spans="1:5">
      <c r="A7" s="12" t="s">
        <v>8374</v>
      </c>
      <c r="B7" s="9">
        <v>10</v>
      </c>
      <c r="C7" s="9">
        <v>51</v>
      </c>
      <c r="D7" s="9">
        <v>64</v>
      </c>
      <c r="E7" s="9">
        <v>125</v>
      </c>
    </row>
    <row r="8" spans="1:5">
      <c r="A8" s="12" t="s">
        <v>8375</v>
      </c>
      <c r="B8" s="9">
        <v>17</v>
      </c>
      <c r="C8" s="9">
        <v>48</v>
      </c>
      <c r="D8" s="9">
        <v>50</v>
      </c>
      <c r="E8" s="9">
        <v>115</v>
      </c>
    </row>
    <row r="9" spans="1:5">
      <c r="A9" s="12" t="s">
        <v>8376</v>
      </c>
      <c r="B9" s="9">
        <v>17</v>
      </c>
      <c r="C9" s="9">
        <v>52</v>
      </c>
      <c r="D9" s="9">
        <v>53</v>
      </c>
      <c r="E9" s="9">
        <v>122</v>
      </c>
    </row>
    <row r="10" spans="1:5">
      <c r="A10" s="12" t="s">
        <v>8367</v>
      </c>
      <c r="B10" s="9">
        <v>11</v>
      </c>
      <c r="C10" s="9">
        <v>41</v>
      </c>
      <c r="D10" s="9">
        <v>68</v>
      </c>
      <c r="E10" s="9">
        <v>120</v>
      </c>
    </row>
    <row r="11" spans="1:5">
      <c r="A11" s="12" t="s">
        <v>8377</v>
      </c>
      <c r="B11" s="9">
        <v>7</v>
      </c>
      <c r="C11" s="9">
        <v>54</v>
      </c>
      <c r="D11" s="9">
        <v>61</v>
      </c>
      <c r="E11" s="9">
        <v>122</v>
      </c>
    </row>
    <row r="12" spans="1:5">
      <c r="A12" s="12" t="s">
        <v>8368</v>
      </c>
      <c r="B12" s="9">
        <v>14</v>
      </c>
      <c r="C12" s="9">
        <v>36</v>
      </c>
      <c r="D12" s="9">
        <v>49</v>
      </c>
      <c r="E12" s="9">
        <v>99</v>
      </c>
    </row>
    <row r="13" spans="1:5">
      <c r="A13" s="12" t="s">
        <v>8369</v>
      </c>
      <c r="B13" s="9">
        <v>10</v>
      </c>
      <c r="C13" s="9">
        <v>41</v>
      </c>
      <c r="D13" s="9">
        <v>39</v>
      </c>
      <c r="E13" s="9">
        <v>90</v>
      </c>
    </row>
    <row r="14" spans="1:5">
      <c r="A14" s="12" t="s">
        <v>8370</v>
      </c>
      <c r="B14" s="9">
        <v>12</v>
      </c>
      <c r="C14" s="9">
        <v>36</v>
      </c>
      <c r="D14" s="9">
        <v>36</v>
      </c>
      <c r="E14" s="9">
        <v>84</v>
      </c>
    </row>
    <row r="15" spans="1:5">
      <c r="A15" s="12" t="s">
        <v>8371</v>
      </c>
      <c r="B15" s="9">
        <v>7</v>
      </c>
      <c r="C15" s="9">
        <v>45</v>
      </c>
      <c r="D15" s="9">
        <v>44</v>
      </c>
      <c r="E15" s="9">
        <v>96</v>
      </c>
    </row>
    <row r="16" spans="1:5">
      <c r="A16" s="12" t="s">
        <v>8372</v>
      </c>
      <c r="B16" s="9">
        <v>10</v>
      </c>
      <c r="C16" s="9">
        <v>28</v>
      </c>
      <c r="D16" s="9">
        <v>46</v>
      </c>
      <c r="E16" s="9">
        <v>84</v>
      </c>
    </row>
    <row r="17" spans="1:5">
      <c r="A17" s="12" t="s">
        <v>8378</v>
      </c>
      <c r="B17" s="9">
        <v>5</v>
      </c>
      <c r="C17" s="9">
        <v>31</v>
      </c>
      <c r="D17" s="9">
        <v>15</v>
      </c>
      <c r="E17" s="9">
        <v>51</v>
      </c>
    </row>
    <row r="18" spans="1:5">
      <c r="A18" s="12" t="s">
        <v>8320</v>
      </c>
      <c r="B18" s="9">
        <v>131</v>
      </c>
      <c r="C18" s="9">
        <v>527</v>
      </c>
      <c r="D18" s="9">
        <v>567</v>
      </c>
      <c r="E18" s="9">
        <v>1225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069CF-E1AF-47A8-A39C-38A3556ECF52}">
  <sheetPr codeName="Sheet5"/>
  <dimension ref="A1:J31"/>
  <sheetViews>
    <sheetView workbookViewId="0">
      <selection activeCell="A2" sqref="A2:B14"/>
    </sheetView>
  </sheetViews>
  <sheetFormatPr defaultRowHeight="14.4"/>
  <cols>
    <col min="2" max="2" width="29.109375" bestFit="1" customWidth="1"/>
    <col min="3" max="5" width="12" bestFit="1" customWidth="1"/>
    <col min="6" max="37" width="27" bestFit="1" customWidth="1"/>
    <col min="38" max="38" width="30.21875" bestFit="1" customWidth="1"/>
    <col min="39" max="39" width="27.33203125" bestFit="1" customWidth="1"/>
    <col min="40" max="40" width="31.21875" bestFit="1" customWidth="1"/>
  </cols>
  <sheetData>
    <row r="1" spans="1:10">
      <c r="D1" t="s">
        <v>8219</v>
      </c>
      <c r="E1" t="s">
        <v>8391</v>
      </c>
      <c r="F1" t="s">
        <v>8392</v>
      </c>
    </row>
    <row r="2" spans="1:10">
      <c r="A2" s="21" t="s">
        <v>8389</v>
      </c>
      <c r="B2" s="21" t="s">
        <v>8390</v>
      </c>
      <c r="C2" s="13" t="s">
        <v>8381</v>
      </c>
      <c r="D2" s="13" t="s">
        <v>8382</v>
      </c>
      <c r="E2" s="13" t="s">
        <v>8383</v>
      </c>
      <c r="F2" s="13" t="s">
        <v>8384</v>
      </c>
      <c r="G2" s="13" t="s">
        <v>8385</v>
      </c>
      <c r="H2" s="13" t="s">
        <v>8386</v>
      </c>
      <c r="I2" s="13" t="s">
        <v>8387</v>
      </c>
      <c r="J2" s="13" t="s">
        <v>8388</v>
      </c>
    </row>
    <row r="3" spans="1:10">
      <c r="A3" s="21"/>
      <c r="B3" s="21">
        <v>1000</v>
      </c>
      <c r="C3" t="s">
        <v>8399</v>
      </c>
      <c r="D3">
        <f>COUNTIFS(Table1[state],D$1,Table1[Goal Range],B3)</f>
        <v>322</v>
      </c>
      <c r="E3">
        <f>COUNTIFS(Table1[state],E$1,Table1[Goal Range],B3)</f>
        <v>113</v>
      </c>
      <c r="F3">
        <f>COUNTIFS(Table1[state],F$1,Table1[Goal Range],B3)</f>
        <v>18</v>
      </c>
      <c r="G3">
        <f>D3+E3+F3</f>
        <v>453</v>
      </c>
      <c r="H3" s="5">
        <f>D3/$G3</f>
        <v>0.71081677704194257</v>
      </c>
      <c r="I3" s="5">
        <f>E3/G3</f>
        <v>0.24944812362030905</v>
      </c>
      <c r="J3" s="5">
        <f>F3/G3</f>
        <v>3.9735099337748346E-2</v>
      </c>
    </row>
    <row r="4" spans="1:10">
      <c r="A4" s="21">
        <v>1000</v>
      </c>
      <c r="B4" s="21">
        <v>4999</v>
      </c>
      <c r="C4" t="s">
        <v>8400</v>
      </c>
      <c r="D4">
        <f>COUNTIFS(Table1[state],D$1,Table1[Goal Range],B4)</f>
        <v>932</v>
      </c>
      <c r="E4">
        <f>COUNTIFS(Table1[state],E$1,Table1[Goal Range],B4)</f>
        <v>420</v>
      </c>
      <c r="F4">
        <f>COUNTIFS(Table1[state],F$1,Table1[Goal Range],B4)</f>
        <v>60</v>
      </c>
      <c r="G4">
        <f t="shared" ref="G4:G14" si="0">D4+E4+F4</f>
        <v>1412</v>
      </c>
      <c r="H4" s="5">
        <f t="shared" ref="H4:H14" si="1">D4/$G4</f>
        <v>0.66005665722379603</v>
      </c>
      <c r="I4" s="5">
        <f t="shared" ref="I4:I14" si="2">E4/G4</f>
        <v>0.29745042492917845</v>
      </c>
      <c r="J4" s="5">
        <f t="shared" ref="J4:J14" si="3">F4/G4</f>
        <v>4.2492917847025496E-2</v>
      </c>
    </row>
    <row r="5" spans="1:10">
      <c r="A5" s="21">
        <v>5000</v>
      </c>
      <c r="B5" s="21">
        <v>9999</v>
      </c>
      <c r="C5" t="s">
        <v>8401</v>
      </c>
      <c r="D5">
        <f>COUNTIFS(Table1[state],D$1,Table1[Goal Range],B5)</f>
        <v>381</v>
      </c>
      <c r="E5">
        <f>COUNTIFS(Table1[state],E$1,Table1[Goal Range],B5)</f>
        <v>283</v>
      </c>
      <c r="F5">
        <f>COUNTIFS(Table1[state],F$1,Table1[Goal Range],B5)</f>
        <v>52</v>
      </c>
      <c r="G5">
        <f t="shared" si="0"/>
        <v>716</v>
      </c>
      <c r="H5" s="5">
        <f t="shared" si="1"/>
        <v>0.53212290502793291</v>
      </c>
      <c r="I5" s="5">
        <f t="shared" si="2"/>
        <v>0.39525139664804471</v>
      </c>
      <c r="J5" s="5">
        <f t="shared" si="3"/>
        <v>7.2625698324022353E-2</v>
      </c>
    </row>
    <row r="6" spans="1:10">
      <c r="A6" s="21">
        <v>9000</v>
      </c>
      <c r="B6" s="21">
        <v>14999</v>
      </c>
      <c r="C6" t="s">
        <v>8402</v>
      </c>
      <c r="D6">
        <f>COUNTIFS(Table1[state],D$1,Table1[Goal Range],B6)</f>
        <v>168</v>
      </c>
      <c r="E6">
        <f>COUNTIFS(Table1[state],E$1,Table1[Goal Range],B6)</f>
        <v>144</v>
      </c>
      <c r="F6">
        <f>COUNTIFS(Table1[state],F$1,Table1[Goal Range],B6)</f>
        <v>40</v>
      </c>
      <c r="G6">
        <f t="shared" si="0"/>
        <v>352</v>
      </c>
      <c r="H6" s="5">
        <f t="shared" si="1"/>
        <v>0.47727272727272729</v>
      </c>
      <c r="I6" s="5">
        <f t="shared" si="2"/>
        <v>0.40909090909090912</v>
      </c>
      <c r="J6" s="5">
        <f t="shared" si="3"/>
        <v>0.11363636363636363</v>
      </c>
    </row>
    <row r="7" spans="1:10">
      <c r="A7" s="21">
        <v>13000</v>
      </c>
      <c r="B7" s="21">
        <v>19999</v>
      </c>
      <c r="C7" t="s">
        <v>8403</v>
      </c>
      <c r="D7">
        <f>COUNTIFS(Table1[state],D$1,Table1[Goal Range],B7)</f>
        <v>94</v>
      </c>
      <c r="E7">
        <f>COUNTIFS(Table1[state],E$1,Table1[Goal Range],B7)</f>
        <v>90</v>
      </c>
      <c r="F7">
        <f>COUNTIFS(Table1[state],F$1,Table1[Goal Range],B7)</f>
        <v>17</v>
      </c>
      <c r="G7">
        <f t="shared" si="0"/>
        <v>201</v>
      </c>
      <c r="H7" s="5">
        <f t="shared" si="1"/>
        <v>0.46766169154228854</v>
      </c>
      <c r="I7" s="5">
        <f t="shared" si="2"/>
        <v>0.44776119402985076</v>
      </c>
      <c r="J7" s="5">
        <f t="shared" si="3"/>
        <v>8.45771144278607E-2</v>
      </c>
    </row>
    <row r="8" spans="1:10">
      <c r="A8" s="21">
        <v>17000</v>
      </c>
      <c r="B8" s="21">
        <v>24999</v>
      </c>
      <c r="C8" t="s">
        <v>8404</v>
      </c>
      <c r="D8">
        <f>COUNTIFS(Table1[state],D$1,Table1[Goal Range],B8)</f>
        <v>62</v>
      </c>
      <c r="E8">
        <f>COUNTIFS(Table1[state],E$1,Table1[Goal Range],B8)</f>
        <v>72</v>
      </c>
      <c r="F8">
        <f>COUNTIFS(Table1[state],F$1,Table1[Goal Range],B8)</f>
        <v>14</v>
      </c>
      <c r="G8">
        <f t="shared" si="0"/>
        <v>148</v>
      </c>
      <c r="H8" s="5">
        <f t="shared" si="1"/>
        <v>0.41891891891891891</v>
      </c>
      <c r="I8" s="5">
        <f t="shared" si="2"/>
        <v>0.48648648648648651</v>
      </c>
      <c r="J8" s="5">
        <f t="shared" si="3"/>
        <v>9.45945945945946E-2</v>
      </c>
    </row>
    <row r="9" spans="1:10">
      <c r="A9" s="21">
        <v>21000</v>
      </c>
      <c r="B9" s="21">
        <v>29999</v>
      </c>
      <c r="C9" t="s">
        <v>8405</v>
      </c>
      <c r="D9">
        <f>COUNTIFS(Table1[state],D$1,Table1[Goal Range],B9)</f>
        <v>55</v>
      </c>
      <c r="E9">
        <f>COUNTIFS(Table1[state],E$1,Table1[Goal Range],B9)</f>
        <v>64</v>
      </c>
      <c r="F9">
        <f>COUNTIFS(Table1[state],F$1,Table1[Goal Range],B9)</f>
        <v>18</v>
      </c>
      <c r="G9">
        <f t="shared" si="0"/>
        <v>137</v>
      </c>
      <c r="H9" s="5">
        <f t="shared" si="1"/>
        <v>0.40145985401459855</v>
      </c>
      <c r="I9" s="5">
        <f t="shared" si="2"/>
        <v>0.46715328467153283</v>
      </c>
      <c r="J9" s="5">
        <f t="shared" si="3"/>
        <v>0.13138686131386862</v>
      </c>
    </row>
    <row r="10" spans="1:10">
      <c r="A10" s="21">
        <v>25000</v>
      </c>
      <c r="B10" s="21">
        <v>34999</v>
      </c>
      <c r="C10" t="s">
        <v>8406</v>
      </c>
      <c r="D10">
        <f>COUNTIFS(Table1[state],D$1,Table1[Goal Range],B10)</f>
        <v>32</v>
      </c>
      <c r="E10">
        <f>COUNTIFS(Table1[state],E$1,Table1[Goal Range],B10)</f>
        <v>37</v>
      </c>
      <c r="F10">
        <f>COUNTIFS(Table1[state],F$1,Table1[Goal Range],B10)</f>
        <v>13</v>
      </c>
      <c r="G10">
        <f t="shared" si="0"/>
        <v>82</v>
      </c>
      <c r="H10" s="5">
        <f t="shared" si="1"/>
        <v>0.3902439024390244</v>
      </c>
      <c r="I10" s="5">
        <f t="shared" si="2"/>
        <v>0.45121951219512196</v>
      </c>
      <c r="J10" s="5">
        <f t="shared" si="3"/>
        <v>0.15853658536585366</v>
      </c>
    </row>
    <row r="11" spans="1:10">
      <c r="A11" s="21">
        <v>29000</v>
      </c>
      <c r="B11" s="21">
        <v>39999</v>
      </c>
      <c r="C11" t="s">
        <v>8407</v>
      </c>
      <c r="D11">
        <f>COUNTIFS(Table1[state],D$1,Table1[Goal Range],B11)</f>
        <v>26</v>
      </c>
      <c r="E11">
        <f>COUNTIFS(Table1[state],E$1,Table1[Goal Range],B11)</f>
        <v>22</v>
      </c>
      <c r="F11">
        <f>COUNTIFS(Table1[state],F$1,Table1[Goal Range],B11)</f>
        <v>7</v>
      </c>
      <c r="G11">
        <f t="shared" si="0"/>
        <v>55</v>
      </c>
      <c r="H11" s="5">
        <f t="shared" si="1"/>
        <v>0.47272727272727272</v>
      </c>
      <c r="I11" s="5">
        <f t="shared" si="2"/>
        <v>0.4</v>
      </c>
      <c r="J11" s="5">
        <f t="shared" si="3"/>
        <v>0.12727272727272726</v>
      </c>
    </row>
    <row r="12" spans="1:10">
      <c r="A12" s="21">
        <v>33000</v>
      </c>
      <c r="B12" s="21">
        <v>44999</v>
      </c>
      <c r="C12" t="s">
        <v>8408</v>
      </c>
      <c r="D12">
        <f>COUNTIFS(Table1[state],D$1,Table1[Goal Range],B12)</f>
        <v>21</v>
      </c>
      <c r="E12">
        <f>COUNTIFS(Table1[state],E$1,Table1[Goal Range],B12)</f>
        <v>16</v>
      </c>
      <c r="F12">
        <f>COUNTIFS(Table1[state],F$1,Table1[Goal Range],B12)</f>
        <v>6</v>
      </c>
      <c r="G12">
        <f t="shared" si="0"/>
        <v>43</v>
      </c>
      <c r="H12" s="5">
        <f t="shared" si="1"/>
        <v>0.48837209302325579</v>
      </c>
      <c r="I12" s="5">
        <f t="shared" si="2"/>
        <v>0.37209302325581395</v>
      </c>
      <c r="J12" s="5">
        <f t="shared" si="3"/>
        <v>0.13953488372093023</v>
      </c>
    </row>
    <row r="13" spans="1:10">
      <c r="A13" s="21">
        <v>37000</v>
      </c>
      <c r="B13" s="21">
        <v>49999</v>
      </c>
      <c r="C13" t="s">
        <v>8409</v>
      </c>
      <c r="D13">
        <f>COUNTIFS(Table1[state],D$1,Table1[Goal Range],B13)</f>
        <v>6</v>
      </c>
      <c r="E13">
        <f>COUNTIFS(Table1[state],E$1,Table1[Goal Range],B13)</f>
        <v>11</v>
      </c>
      <c r="F13">
        <f>COUNTIFS(Table1[state],F$1,Table1[Goal Range],B13)</f>
        <v>4</v>
      </c>
      <c r="G13">
        <f t="shared" si="0"/>
        <v>21</v>
      </c>
      <c r="H13" s="5">
        <f t="shared" si="1"/>
        <v>0.2857142857142857</v>
      </c>
      <c r="I13" s="5">
        <f t="shared" si="2"/>
        <v>0.52380952380952384</v>
      </c>
      <c r="J13" s="5">
        <f t="shared" si="3"/>
        <v>0.19047619047619047</v>
      </c>
    </row>
    <row r="14" spans="1:10">
      <c r="A14" s="21">
        <v>50000</v>
      </c>
      <c r="B14" s="21">
        <v>50000</v>
      </c>
      <c r="C14" t="s">
        <v>8410</v>
      </c>
      <c r="D14">
        <f>COUNTIFS(Table1[state],D$1,Table1[Goal Range],B14)</f>
        <v>55</v>
      </c>
      <c r="E14">
        <f>COUNTIFS(Table1[state],E$1,Table1[Goal Range],B14)</f>
        <v>198</v>
      </c>
      <c r="F14">
        <f>COUNTIFS(Table1[state],F$1,Table1[Goal Range],B14)</f>
        <v>83</v>
      </c>
      <c r="G14">
        <f t="shared" si="0"/>
        <v>336</v>
      </c>
      <c r="H14" s="5">
        <f t="shared" si="1"/>
        <v>0.16369047619047619</v>
      </c>
      <c r="I14" s="5">
        <f t="shared" si="2"/>
        <v>0.5892857142857143</v>
      </c>
      <c r="J14" s="5">
        <f t="shared" si="3"/>
        <v>0.24702380952380953</v>
      </c>
    </row>
    <row r="18" spans="2:5">
      <c r="B18" s="7" t="s">
        <v>8310</v>
      </c>
      <c r="C18" t="s">
        <v>8396</v>
      </c>
      <c r="D18" t="s">
        <v>8397</v>
      </c>
      <c r="E18" t="s">
        <v>8398</v>
      </c>
    </row>
    <row r="19" spans="2:5">
      <c r="B19" s="8" t="s">
        <v>8399</v>
      </c>
      <c r="C19" s="5">
        <v>3.9735099337748346E-2</v>
      </c>
      <c r="D19" s="5">
        <v>0.24944812362030905</v>
      </c>
      <c r="E19" s="5">
        <v>0.71081677704194257</v>
      </c>
    </row>
    <row r="20" spans="2:5">
      <c r="B20" s="8" t="s">
        <v>8408</v>
      </c>
      <c r="C20" s="5">
        <v>0.13953488372093023</v>
      </c>
      <c r="D20" s="5">
        <v>0.37209302325581395</v>
      </c>
      <c r="E20" s="5">
        <v>0.48837209302325579</v>
      </c>
    </row>
    <row r="21" spans="2:5">
      <c r="B21" s="8" t="s">
        <v>8409</v>
      </c>
      <c r="C21" s="5">
        <v>0.19047619047619047</v>
      </c>
      <c r="D21" s="5">
        <v>0.52380952380952384</v>
      </c>
      <c r="E21" s="5">
        <v>0.2857142857142857</v>
      </c>
    </row>
    <row r="22" spans="2:5">
      <c r="B22" s="8" t="s">
        <v>8410</v>
      </c>
      <c r="C22" s="5">
        <v>0.24702380952380953</v>
      </c>
      <c r="D22" s="5">
        <v>0.5892857142857143</v>
      </c>
      <c r="E22" s="5">
        <v>0.16369047619047619</v>
      </c>
    </row>
    <row r="23" spans="2:5">
      <c r="B23" s="8" t="s">
        <v>8400</v>
      </c>
      <c r="C23" s="5">
        <v>4.2492917847025496E-2</v>
      </c>
      <c r="D23" s="5">
        <v>0.29745042492917845</v>
      </c>
      <c r="E23" s="5">
        <v>0.66005665722379603</v>
      </c>
    </row>
    <row r="24" spans="2:5">
      <c r="B24" s="8" t="s">
        <v>8401</v>
      </c>
      <c r="C24" s="5">
        <v>7.2625698324022353E-2</v>
      </c>
      <c r="D24" s="5">
        <v>0.39525139664804471</v>
      </c>
      <c r="E24" s="5">
        <v>0.53212290502793291</v>
      </c>
    </row>
    <row r="25" spans="2:5">
      <c r="B25" s="8" t="s">
        <v>8402</v>
      </c>
      <c r="C25" s="5">
        <v>0.11363636363636363</v>
      </c>
      <c r="D25" s="5">
        <v>0.40909090909090912</v>
      </c>
      <c r="E25" s="5">
        <v>0.47727272727272729</v>
      </c>
    </row>
    <row r="26" spans="2:5">
      <c r="B26" s="8" t="s">
        <v>8403</v>
      </c>
      <c r="C26" s="5">
        <v>8.45771144278607E-2</v>
      </c>
      <c r="D26" s="5">
        <v>0.44776119402985076</v>
      </c>
      <c r="E26" s="5">
        <v>0.46766169154228854</v>
      </c>
    </row>
    <row r="27" spans="2:5">
      <c r="B27" s="8" t="s">
        <v>8404</v>
      </c>
      <c r="C27" s="5">
        <v>9.45945945945946E-2</v>
      </c>
      <c r="D27" s="5">
        <v>0.48648648648648651</v>
      </c>
      <c r="E27" s="5">
        <v>0.41891891891891891</v>
      </c>
    </row>
    <row r="28" spans="2:5">
      <c r="B28" s="8" t="s">
        <v>8405</v>
      </c>
      <c r="C28" s="5">
        <v>0.13138686131386862</v>
      </c>
      <c r="D28" s="5">
        <v>0.46715328467153283</v>
      </c>
      <c r="E28" s="5">
        <v>0.40145985401459855</v>
      </c>
    </row>
    <row r="29" spans="2:5">
      <c r="B29" s="8" t="s">
        <v>8406</v>
      </c>
      <c r="C29" s="5">
        <v>0.15853658536585366</v>
      </c>
      <c r="D29" s="5">
        <v>0.45121951219512196</v>
      </c>
      <c r="E29" s="5">
        <v>0.3902439024390244</v>
      </c>
    </row>
    <row r="30" spans="2:5">
      <c r="B30" s="8" t="s">
        <v>8407</v>
      </c>
      <c r="C30" s="5">
        <v>0.12727272727272726</v>
      </c>
      <c r="D30" s="5">
        <v>0.4</v>
      </c>
      <c r="E30" s="5">
        <v>0.47272727272727272</v>
      </c>
    </row>
    <row r="31" spans="2:5">
      <c r="B31" s="8" t="s">
        <v>8320</v>
      </c>
      <c r="C31" s="9">
        <v>1.4418928458409948</v>
      </c>
      <c r="D31" s="9">
        <v>5.0890495930224855</v>
      </c>
      <c r="E31" s="9">
        <v>5.4690575611365198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2DADE-129E-4660-89BE-9167D03E7633}">
  <sheetPr codeName="Sheet6"/>
  <dimension ref="A2:J2187"/>
  <sheetViews>
    <sheetView workbookViewId="0">
      <selection activeCell="N5" sqref="N5"/>
    </sheetView>
  </sheetViews>
  <sheetFormatPr defaultRowHeight="14.4"/>
  <cols>
    <col min="1" max="1" width="12.33203125" customWidth="1"/>
    <col min="2" max="2" width="13.44140625" bestFit="1" customWidth="1"/>
    <col min="3" max="3" width="11.21875" bestFit="1" customWidth="1"/>
    <col min="6" max="6" width="9.21875" bestFit="1" customWidth="1"/>
    <col min="7" max="7" width="13.44140625" bestFit="1" customWidth="1"/>
    <col min="9" max="9" width="8.21875" bestFit="1" customWidth="1"/>
    <col min="10" max="10" width="13.44140625" bestFit="1" customWidth="1"/>
  </cols>
  <sheetData>
    <row r="2" spans="1:10">
      <c r="F2" s="17" t="s">
        <v>8218</v>
      </c>
      <c r="G2" s="17" t="s">
        <v>8262</v>
      </c>
      <c r="I2" s="1" t="s">
        <v>8218</v>
      </c>
      <c r="J2" s="1" t="s">
        <v>8262</v>
      </c>
    </row>
    <row r="3" spans="1:10">
      <c r="F3" s="14" t="s">
        <v>8219</v>
      </c>
      <c r="G3" s="14">
        <v>182</v>
      </c>
      <c r="I3" t="s">
        <v>8220</v>
      </c>
      <c r="J3">
        <v>1</v>
      </c>
    </row>
    <row r="4" spans="1:10" ht="15" thickBot="1">
      <c r="B4" s="19" t="s">
        <v>8393</v>
      </c>
      <c r="C4" s="20" t="s">
        <v>8417</v>
      </c>
      <c r="F4" s="15" t="s">
        <v>8219</v>
      </c>
      <c r="G4" s="15">
        <v>79</v>
      </c>
      <c r="I4" t="s">
        <v>8220</v>
      </c>
      <c r="J4">
        <v>1</v>
      </c>
    </row>
    <row r="5" spans="1:10" ht="15.6" thickTop="1" thickBot="1">
      <c r="A5" s="18" t="s">
        <v>8411</v>
      </c>
      <c r="B5" s="16">
        <f>AVERAGE(G3:G2187)</f>
        <v>194.42517162471395</v>
      </c>
      <c r="C5" s="16">
        <f>AVERAGE(J3:J1881)</f>
        <v>19.492283129324107</v>
      </c>
      <c r="F5" s="14" t="s">
        <v>8219</v>
      </c>
      <c r="G5" s="14">
        <v>35</v>
      </c>
      <c r="I5" t="s">
        <v>8220</v>
      </c>
      <c r="J5">
        <v>0</v>
      </c>
    </row>
    <row r="6" spans="1:10" ht="15.6" thickTop="1" thickBot="1">
      <c r="A6" s="18" t="s">
        <v>8412</v>
      </c>
      <c r="B6">
        <f>MEDIAN(G3:G2187)</f>
        <v>62</v>
      </c>
      <c r="C6">
        <f>MEDIAN(J3:J1881)</f>
        <v>3</v>
      </c>
      <c r="F6" s="15" t="s">
        <v>8219</v>
      </c>
      <c r="G6" s="15">
        <v>150</v>
      </c>
      <c r="I6" t="s">
        <v>8220</v>
      </c>
      <c r="J6">
        <v>6</v>
      </c>
    </row>
    <row r="7" spans="1:10" ht="15.6" thickTop="1" thickBot="1">
      <c r="A7" s="18" t="s">
        <v>8414</v>
      </c>
      <c r="B7">
        <f>MIN((G3:G2187))</f>
        <v>1</v>
      </c>
      <c r="C7">
        <f>MIN((J3:J1881))</f>
        <v>0</v>
      </c>
      <c r="F7" s="14" t="s">
        <v>8219</v>
      </c>
      <c r="G7" s="14">
        <v>284</v>
      </c>
      <c r="I7" t="s">
        <v>8220</v>
      </c>
      <c r="J7">
        <v>0</v>
      </c>
    </row>
    <row r="8" spans="1:10" ht="15.6" thickTop="1" thickBot="1">
      <c r="A8" s="18" t="s">
        <v>8413</v>
      </c>
      <c r="B8">
        <f>MAX((G3:G2187))</f>
        <v>26457</v>
      </c>
      <c r="C8">
        <f>MAX((J3:J1881))</f>
        <v>1501</v>
      </c>
      <c r="F8" s="15" t="s">
        <v>8219</v>
      </c>
      <c r="G8" s="15">
        <v>47</v>
      </c>
      <c r="I8" t="s">
        <v>8220</v>
      </c>
      <c r="J8">
        <v>6</v>
      </c>
    </row>
    <row r="9" spans="1:10" ht="15.6" thickTop="1" thickBot="1">
      <c r="A9" s="18" t="s">
        <v>8415</v>
      </c>
      <c r="B9" s="16">
        <f>VAR((G3:G2187))</f>
        <v>713167.37912800396</v>
      </c>
      <c r="C9" s="16">
        <f>VAR(J3:J1881)</f>
        <v>5246.466260971979</v>
      </c>
      <c r="F9" s="14" t="s">
        <v>8219</v>
      </c>
      <c r="G9" s="14">
        <v>58</v>
      </c>
      <c r="I9" t="s">
        <v>8220</v>
      </c>
      <c r="J9">
        <v>13</v>
      </c>
    </row>
    <row r="10" spans="1:10" ht="15.6" thickTop="1" thickBot="1">
      <c r="A10" s="18" t="s">
        <v>8416</v>
      </c>
      <c r="B10" s="16">
        <f>STDEV(G3:G2187)</f>
        <v>844.49237955591047</v>
      </c>
      <c r="C10" s="16">
        <f>STDEV(J3:J1881)</f>
        <v>72.432494510212607</v>
      </c>
      <c r="F10" s="15" t="s">
        <v>8219</v>
      </c>
      <c r="G10" s="15">
        <v>57</v>
      </c>
      <c r="I10" t="s">
        <v>8220</v>
      </c>
      <c r="J10">
        <v>4</v>
      </c>
    </row>
    <row r="11" spans="1:10" ht="15" thickTop="1">
      <c r="F11" s="14" t="s">
        <v>8219</v>
      </c>
      <c r="G11" s="14">
        <v>12</v>
      </c>
      <c r="I11" t="s">
        <v>8220</v>
      </c>
      <c r="J11">
        <v>6</v>
      </c>
    </row>
    <row r="12" spans="1:10">
      <c r="F12" s="15" t="s">
        <v>8219</v>
      </c>
      <c r="G12" s="15">
        <v>20</v>
      </c>
      <c r="I12" t="s">
        <v>8220</v>
      </c>
      <c r="J12">
        <v>0</v>
      </c>
    </row>
    <row r="13" spans="1:10">
      <c r="F13" s="14" t="s">
        <v>8219</v>
      </c>
      <c r="G13" s="14">
        <v>19</v>
      </c>
      <c r="I13" t="s">
        <v>8220</v>
      </c>
      <c r="J13">
        <v>0</v>
      </c>
    </row>
    <row r="14" spans="1:10">
      <c r="F14" s="15" t="s">
        <v>8219</v>
      </c>
      <c r="G14" s="15">
        <v>75</v>
      </c>
      <c r="I14" t="s">
        <v>8220</v>
      </c>
      <c r="J14">
        <v>0</v>
      </c>
    </row>
    <row r="15" spans="1:10">
      <c r="F15" s="14" t="s">
        <v>8219</v>
      </c>
      <c r="G15" s="14">
        <v>827</v>
      </c>
      <c r="I15" t="s">
        <v>8220</v>
      </c>
      <c r="J15">
        <v>81</v>
      </c>
    </row>
    <row r="16" spans="1:10">
      <c r="F16" s="15" t="s">
        <v>8219</v>
      </c>
      <c r="G16" s="15">
        <v>51</v>
      </c>
      <c r="I16" t="s">
        <v>8220</v>
      </c>
      <c r="J16">
        <v>0</v>
      </c>
    </row>
    <row r="17" spans="6:10">
      <c r="F17" s="14" t="s">
        <v>8219</v>
      </c>
      <c r="G17" s="14">
        <v>41</v>
      </c>
      <c r="I17" t="s">
        <v>8220</v>
      </c>
      <c r="J17">
        <v>0</v>
      </c>
    </row>
    <row r="18" spans="6:10">
      <c r="F18" s="15" t="s">
        <v>8219</v>
      </c>
      <c r="G18" s="15">
        <v>98</v>
      </c>
      <c r="I18" t="s">
        <v>8220</v>
      </c>
      <c r="J18">
        <v>5</v>
      </c>
    </row>
    <row r="19" spans="6:10">
      <c r="F19" s="14" t="s">
        <v>8219</v>
      </c>
      <c r="G19" s="14">
        <v>70</v>
      </c>
      <c r="I19" t="s">
        <v>8220</v>
      </c>
      <c r="J19">
        <v>0</v>
      </c>
    </row>
    <row r="20" spans="6:10">
      <c r="F20" s="15" t="s">
        <v>8219</v>
      </c>
      <c r="G20" s="15">
        <v>36</v>
      </c>
      <c r="I20" t="s">
        <v>8220</v>
      </c>
      <c r="J20">
        <v>0</v>
      </c>
    </row>
    <row r="21" spans="6:10">
      <c r="F21" s="14" t="s">
        <v>8219</v>
      </c>
      <c r="G21" s="14">
        <v>342</v>
      </c>
      <c r="I21" t="s">
        <v>8220</v>
      </c>
      <c r="J21">
        <v>58</v>
      </c>
    </row>
    <row r="22" spans="6:10">
      <c r="F22" s="15" t="s">
        <v>8219</v>
      </c>
      <c r="G22" s="15">
        <v>22</v>
      </c>
      <c r="I22" t="s">
        <v>8220</v>
      </c>
      <c r="J22">
        <v>1</v>
      </c>
    </row>
    <row r="23" spans="6:10">
      <c r="F23" s="14" t="s">
        <v>8219</v>
      </c>
      <c r="G23" s="14">
        <v>25</v>
      </c>
      <c r="I23" t="s">
        <v>8220</v>
      </c>
      <c r="J23">
        <v>0</v>
      </c>
    </row>
    <row r="24" spans="6:10">
      <c r="F24" s="15" t="s">
        <v>8219</v>
      </c>
      <c r="G24" s="15">
        <v>101</v>
      </c>
      <c r="I24" t="s">
        <v>8220</v>
      </c>
      <c r="J24">
        <v>28</v>
      </c>
    </row>
    <row r="25" spans="6:10">
      <c r="F25" s="14" t="s">
        <v>8219</v>
      </c>
      <c r="G25" s="14">
        <v>8</v>
      </c>
      <c r="I25" t="s">
        <v>8220</v>
      </c>
      <c r="J25">
        <v>1</v>
      </c>
    </row>
    <row r="26" spans="6:10">
      <c r="F26" s="15" t="s">
        <v>8219</v>
      </c>
      <c r="G26" s="15">
        <v>23</v>
      </c>
      <c r="I26" t="s">
        <v>8220</v>
      </c>
      <c r="J26">
        <v>0</v>
      </c>
    </row>
    <row r="27" spans="6:10">
      <c r="F27" s="14" t="s">
        <v>8219</v>
      </c>
      <c r="G27" s="14">
        <v>574</v>
      </c>
      <c r="I27" t="s">
        <v>8220</v>
      </c>
      <c r="J27">
        <v>37</v>
      </c>
    </row>
    <row r="28" spans="6:10">
      <c r="F28" s="15" t="s">
        <v>8219</v>
      </c>
      <c r="G28" s="15">
        <v>14</v>
      </c>
      <c r="I28" t="s">
        <v>8220</v>
      </c>
      <c r="J28">
        <v>9</v>
      </c>
    </row>
    <row r="29" spans="6:10">
      <c r="F29" s="14" t="s">
        <v>8219</v>
      </c>
      <c r="G29" s="14">
        <v>19</v>
      </c>
      <c r="I29" t="s">
        <v>8220</v>
      </c>
      <c r="J29">
        <v>3</v>
      </c>
    </row>
    <row r="30" spans="6:10">
      <c r="F30" s="15" t="s">
        <v>8219</v>
      </c>
      <c r="G30" s="15">
        <v>150</v>
      </c>
      <c r="I30" t="s">
        <v>8220</v>
      </c>
      <c r="J30">
        <v>0</v>
      </c>
    </row>
    <row r="31" spans="6:10">
      <c r="F31" s="14" t="s">
        <v>8219</v>
      </c>
      <c r="G31" s="14">
        <v>71</v>
      </c>
      <c r="I31" t="s">
        <v>8220</v>
      </c>
      <c r="J31">
        <v>2</v>
      </c>
    </row>
    <row r="32" spans="6:10">
      <c r="F32" s="15" t="s">
        <v>8219</v>
      </c>
      <c r="G32" s="15">
        <v>117</v>
      </c>
      <c r="I32" t="s">
        <v>8220</v>
      </c>
      <c r="J32">
        <v>6</v>
      </c>
    </row>
    <row r="33" spans="6:10">
      <c r="F33" s="14" t="s">
        <v>8219</v>
      </c>
      <c r="G33" s="14">
        <v>53</v>
      </c>
      <c r="I33" t="s">
        <v>8220</v>
      </c>
      <c r="J33">
        <v>67</v>
      </c>
    </row>
    <row r="34" spans="6:10">
      <c r="F34" s="15" t="s">
        <v>8219</v>
      </c>
      <c r="G34" s="15">
        <v>1</v>
      </c>
      <c r="I34" t="s">
        <v>8220</v>
      </c>
      <c r="J34">
        <v>5</v>
      </c>
    </row>
    <row r="35" spans="6:10">
      <c r="F35" s="14" t="s">
        <v>8219</v>
      </c>
      <c r="G35" s="14">
        <v>89</v>
      </c>
      <c r="I35" t="s">
        <v>8220</v>
      </c>
      <c r="J35">
        <v>2</v>
      </c>
    </row>
    <row r="36" spans="6:10">
      <c r="F36" s="15" t="s">
        <v>8219</v>
      </c>
      <c r="G36" s="15">
        <v>64</v>
      </c>
      <c r="I36" t="s">
        <v>8220</v>
      </c>
      <c r="J36">
        <v>10</v>
      </c>
    </row>
    <row r="37" spans="6:10">
      <c r="F37" s="14" t="s">
        <v>8219</v>
      </c>
      <c r="G37" s="14">
        <v>68</v>
      </c>
      <c r="I37" t="s">
        <v>8220</v>
      </c>
      <c r="J37">
        <v>3</v>
      </c>
    </row>
    <row r="38" spans="6:10">
      <c r="F38" s="15" t="s">
        <v>8219</v>
      </c>
      <c r="G38" s="15">
        <v>28</v>
      </c>
      <c r="I38" t="s">
        <v>8220</v>
      </c>
      <c r="J38">
        <v>4</v>
      </c>
    </row>
    <row r="39" spans="6:10">
      <c r="F39" s="14" t="s">
        <v>8219</v>
      </c>
      <c r="G39" s="14">
        <v>44</v>
      </c>
      <c r="I39" t="s">
        <v>8220</v>
      </c>
      <c r="J39">
        <v>15</v>
      </c>
    </row>
    <row r="40" spans="6:10">
      <c r="F40" s="15" t="s">
        <v>8219</v>
      </c>
      <c r="G40" s="15">
        <v>253</v>
      </c>
      <c r="I40" t="s">
        <v>8220</v>
      </c>
      <c r="J40">
        <v>2</v>
      </c>
    </row>
    <row r="41" spans="6:10">
      <c r="F41" s="14" t="s">
        <v>8219</v>
      </c>
      <c r="G41" s="14">
        <v>66</v>
      </c>
      <c r="I41" t="s">
        <v>8220</v>
      </c>
      <c r="J41">
        <v>0</v>
      </c>
    </row>
    <row r="42" spans="6:10">
      <c r="F42" s="15" t="s">
        <v>8219</v>
      </c>
      <c r="G42" s="15">
        <v>217</v>
      </c>
      <c r="I42" t="s">
        <v>8220</v>
      </c>
      <c r="J42">
        <v>1</v>
      </c>
    </row>
    <row r="43" spans="6:10">
      <c r="F43" s="14" t="s">
        <v>8219</v>
      </c>
      <c r="G43" s="14">
        <v>16</v>
      </c>
      <c r="I43" t="s">
        <v>8221</v>
      </c>
      <c r="J43">
        <v>0</v>
      </c>
    </row>
    <row r="44" spans="6:10">
      <c r="F44" s="15" t="s">
        <v>8219</v>
      </c>
      <c r="G44" s="15">
        <v>19</v>
      </c>
      <c r="I44" t="s">
        <v>8221</v>
      </c>
      <c r="J44">
        <v>1</v>
      </c>
    </row>
    <row r="45" spans="6:10">
      <c r="F45" s="14" t="s">
        <v>8219</v>
      </c>
      <c r="G45" s="14">
        <v>169</v>
      </c>
      <c r="I45" t="s">
        <v>8221</v>
      </c>
      <c r="J45">
        <v>10</v>
      </c>
    </row>
    <row r="46" spans="6:10">
      <c r="F46" s="15" t="s">
        <v>8219</v>
      </c>
      <c r="G46" s="15">
        <v>263</v>
      </c>
      <c r="I46" t="s">
        <v>8221</v>
      </c>
      <c r="J46">
        <v>0</v>
      </c>
    </row>
    <row r="47" spans="6:10">
      <c r="F47" s="14" t="s">
        <v>8219</v>
      </c>
      <c r="G47" s="14">
        <v>15</v>
      </c>
      <c r="I47" t="s">
        <v>8221</v>
      </c>
      <c r="J47">
        <v>7</v>
      </c>
    </row>
    <row r="48" spans="6:10">
      <c r="F48" s="15" t="s">
        <v>8219</v>
      </c>
      <c r="G48" s="15">
        <v>61</v>
      </c>
      <c r="I48" t="s">
        <v>8221</v>
      </c>
      <c r="J48">
        <v>0</v>
      </c>
    </row>
    <row r="49" spans="6:10">
      <c r="F49" s="14" t="s">
        <v>8219</v>
      </c>
      <c r="G49" s="14">
        <v>45</v>
      </c>
      <c r="I49" t="s">
        <v>8221</v>
      </c>
      <c r="J49">
        <v>1</v>
      </c>
    </row>
    <row r="50" spans="6:10">
      <c r="F50" s="15" t="s">
        <v>8219</v>
      </c>
      <c r="G50" s="15">
        <v>70</v>
      </c>
      <c r="I50" t="s">
        <v>8221</v>
      </c>
      <c r="J50">
        <v>2</v>
      </c>
    </row>
    <row r="51" spans="6:10">
      <c r="F51" s="14" t="s">
        <v>8219</v>
      </c>
      <c r="G51" s="14">
        <v>38</v>
      </c>
      <c r="I51" t="s">
        <v>8221</v>
      </c>
      <c r="J51">
        <v>3</v>
      </c>
    </row>
    <row r="52" spans="6:10">
      <c r="F52" s="15" t="s">
        <v>8219</v>
      </c>
      <c r="G52" s="15">
        <v>87</v>
      </c>
      <c r="I52" t="s">
        <v>8221</v>
      </c>
      <c r="J52">
        <v>10</v>
      </c>
    </row>
    <row r="53" spans="6:10">
      <c r="F53" s="14" t="s">
        <v>8219</v>
      </c>
      <c r="G53" s="14">
        <v>22</v>
      </c>
      <c r="I53" t="s">
        <v>8221</v>
      </c>
      <c r="J53">
        <v>10</v>
      </c>
    </row>
    <row r="54" spans="6:10">
      <c r="F54" s="15" t="s">
        <v>8219</v>
      </c>
      <c r="G54" s="15">
        <v>119</v>
      </c>
      <c r="I54" t="s">
        <v>8221</v>
      </c>
      <c r="J54">
        <v>1</v>
      </c>
    </row>
    <row r="55" spans="6:10">
      <c r="F55" s="14" t="s">
        <v>8219</v>
      </c>
      <c r="G55" s="14">
        <v>52</v>
      </c>
      <c r="I55" t="s">
        <v>8221</v>
      </c>
      <c r="J55">
        <v>0</v>
      </c>
    </row>
    <row r="56" spans="6:10">
      <c r="F56" s="15" t="s">
        <v>8219</v>
      </c>
      <c r="G56" s="15">
        <v>117</v>
      </c>
      <c r="I56" t="s">
        <v>8221</v>
      </c>
      <c r="J56">
        <v>0</v>
      </c>
    </row>
    <row r="57" spans="6:10">
      <c r="F57" s="14" t="s">
        <v>8219</v>
      </c>
      <c r="G57" s="14">
        <v>52</v>
      </c>
      <c r="I57" t="s">
        <v>8221</v>
      </c>
      <c r="J57">
        <v>0</v>
      </c>
    </row>
    <row r="58" spans="6:10">
      <c r="F58" s="15" t="s">
        <v>8219</v>
      </c>
      <c r="G58" s="15">
        <v>86</v>
      </c>
      <c r="I58" t="s">
        <v>8221</v>
      </c>
      <c r="J58">
        <v>26</v>
      </c>
    </row>
    <row r="59" spans="6:10">
      <c r="F59" s="14" t="s">
        <v>8219</v>
      </c>
      <c r="G59" s="14">
        <v>174</v>
      </c>
      <c r="I59" t="s">
        <v>8221</v>
      </c>
      <c r="J59">
        <v>0</v>
      </c>
    </row>
    <row r="60" spans="6:10">
      <c r="F60" s="15" t="s">
        <v>8219</v>
      </c>
      <c r="G60" s="15">
        <v>69</v>
      </c>
      <c r="I60" t="s">
        <v>8221</v>
      </c>
      <c r="J60">
        <v>7</v>
      </c>
    </row>
    <row r="61" spans="6:10">
      <c r="F61" s="14" t="s">
        <v>8219</v>
      </c>
      <c r="G61" s="14">
        <v>75</v>
      </c>
      <c r="I61" t="s">
        <v>8221</v>
      </c>
      <c r="J61">
        <v>0</v>
      </c>
    </row>
    <row r="62" spans="6:10">
      <c r="F62" s="15" t="s">
        <v>8219</v>
      </c>
      <c r="G62" s="15">
        <v>33</v>
      </c>
      <c r="I62" t="s">
        <v>8221</v>
      </c>
      <c r="J62">
        <v>2</v>
      </c>
    </row>
    <row r="63" spans="6:10">
      <c r="F63" s="14" t="s">
        <v>8219</v>
      </c>
      <c r="G63" s="14">
        <v>108</v>
      </c>
      <c r="I63" t="s">
        <v>8221</v>
      </c>
      <c r="J63">
        <v>13</v>
      </c>
    </row>
    <row r="64" spans="6:10">
      <c r="F64" s="15" t="s">
        <v>8219</v>
      </c>
      <c r="G64" s="15">
        <v>23</v>
      </c>
      <c r="I64" t="s">
        <v>8221</v>
      </c>
      <c r="J64">
        <v>4</v>
      </c>
    </row>
    <row r="65" spans="6:10">
      <c r="F65" s="14" t="s">
        <v>8219</v>
      </c>
      <c r="G65" s="14">
        <v>48</v>
      </c>
      <c r="I65" t="s">
        <v>8221</v>
      </c>
      <c r="J65">
        <v>0</v>
      </c>
    </row>
    <row r="66" spans="6:10">
      <c r="F66" s="15" t="s">
        <v>8219</v>
      </c>
      <c r="G66" s="15">
        <v>64</v>
      </c>
      <c r="I66" t="s">
        <v>8221</v>
      </c>
      <c r="J66">
        <v>12</v>
      </c>
    </row>
    <row r="67" spans="6:10">
      <c r="F67" s="14" t="s">
        <v>8219</v>
      </c>
      <c r="G67" s="14">
        <v>24</v>
      </c>
      <c r="I67" t="s">
        <v>8221</v>
      </c>
      <c r="J67">
        <v>2</v>
      </c>
    </row>
    <row r="68" spans="6:10">
      <c r="F68" s="15" t="s">
        <v>8219</v>
      </c>
      <c r="G68" s="15">
        <v>57</v>
      </c>
      <c r="I68" t="s">
        <v>8221</v>
      </c>
      <c r="J68">
        <v>10</v>
      </c>
    </row>
    <row r="69" spans="6:10">
      <c r="F69" s="14" t="s">
        <v>8219</v>
      </c>
      <c r="G69" s="14">
        <v>26</v>
      </c>
      <c r="I69" t="s">
        <v>8221</v>
      </c>
      <c r="J69">
        <v>0</v>
      </c>
    </row>
    <row r="70" spans="6:10">
      <c r="F70" s="15" t="s">
        <v>8219</v>
      </c>
      <c r="G70" s="15">
        <v>20</v>
      </c>
      <c r="I70" t="s">
        <v>8221</v>
      </c>
      <c r="J70">
        <v>5</v>
      </c>
    </row>
    <row r="71" spans="6:10">
      <c r="F71" s="14" t="s">
        <v>8219</v>
      </c>
      <c r="G71" s="14">
        <v>36</v>
      </c>
      <c r="I71" t="s">
        <v>8221</v>
      </c>
      <c r="J71">
        <v>0</v>
      </c>
    </row>
    <row r="72" spans="6:10">
      <c r="F72" s="15" t="s">
        <v>8219</v>
      </c>
      <c r="G72" s="15">
        <v>178</v>
      </c>
      <c r="I72" t="s">
        <v>8221</v>
      </c>
      <c r="J72">
        <v>5</v>
      </c>
    </row>
    <row r="73" spans="6:10">
      <c r="F73" s="14" t="s">
        <v>8219</v>
      </c>
      <c r="G73" s="14">
        <v>17</v>
      </c>
      <c r="I73" t="s">
        <v>8221</v>
      </c>
      <c r="J73">
        <v>1</v>
      </c>
    </row>
    <row r="74" spans="6:10">
      <c r="F74" s="15" t="s">
        <v>8219</v>
      </c>
      <c r="G74" s="15">
        <v>32</v>
      </c>
      <c r="I74" t="s">
        <v>8221</v>
      </c>
      <c r="J74">
        <v>3</v>
      </c>
    </row>
    <row r="75" spans="6:10">
      <c r="F75" s="14" t="s">
        <v>8219</v>
      </c>
      <c r="G75" s="14">
        <v>41</v>
      </c>
      <c r="I75" t="s">
        <v>8221</v>
      </c>
      <c r="J75">
        <v>3</v>
      </c>
    </row>
    <row r="76" spans="6:10">
      <c r="F76" s="15" t="s">
        <v>8219</v>
      </c>
      <c r="G76" s="15">
        <v>18</v>
      </c>
      <c r="I76" t="s">
        <v>8221</v>
      </c>
      <c r="J76">
        <v>0</v>
      </c>
    </row>
    <row r="77" spans="6:10">
      <c r="F77" s="14" t="s">
        <v>8219</v>
      </c>
      <c r="G77" s="14">
        <v>29</v>
      </c>
      <c r="I77" t="s">
        <v>8221</v>
      </c>
      <c r="J77">
        <v>3</v>
      </c>
    </row>
    <row r="78" spans="6:10">
      <c r="F78" s="15" t="s">
        <v>8219</v>
      </c>
      <c r="G78" s="15">
        <v>47</v>
      </c>
      <c r="I78" t="s">
        <v>8221</v>
      </c>
      <c r="J78">
        <v>0</v>
      </c>
    </row>
    <row r="79" spans="6:10">
      <c r="F79" s="14" t="s">
        <v>8219</v>
      </c>
      <c r="G79" s="14">
        <v>15</v>
      </c>
      <c r="I79" t="s">
        <v>8221</v>
      </c>
      <c r="J79">
        <v>19</v>
      </c>
    </row>
    <row r="80" spans="6:10">
      <c r="F80" s="15" t="s">
        <v>8219</v>
      </c>
      <c r="G80" s="15">
        <v>26</v>
      </c>
      <c r="I80" t="s">
        <v>8221</v>
      </c>
      <c r="J80">
        <v>8</v>
      </c>
    </row>
    <row r="81" spans="6:10">
      <c r="F81" s="14" t="s">
        <v>8219</v>
      </c>
      <c r="G81" s="14">
        <v>35</v>
      </c>
      <c r="I81" t="s">
        <v>8221</v>
      </c>
      <c r="J81">
        <v>6</v>
      </c>
    </row>
    <row r="82" spans="6:10">
      <c r="F82" s="15" t="s">
        <v>8219</v>
      </c>
      <c r="G82" s="15">
        <v>41</v>
      </c>
      <c r="I82" t="s">
        <v>8221</v>
      </c>
      <c r="J82">
        <v>0</v>
      </c>
    </row>
    <row r="83" spans="6:10">
      <c r="F83" s="14" t="s">
        <v>8219</v>
      </c>
      <c r="G83" s="14">
        <v>47</v>
      </c>
      <c r="I83" t="s">
        <v>8221</v>
      </c>
      <c r="J83">
        <v>18</v>
      </c>
    </row>
    <row r="84" spans="6:10">
      <c r="F84" s="15" t="s">
        <v>8219</v>
      </c>
      <c r="G84" s="15">
        <v>28</v>
      </c>
      <c r="I84" t="s">
        <v>8221</v>
      </c>
      <c r="J84">
        <v>7</v>
      </c>
    </row>
    <row r="85" spans="6:10">
      <c r="F85" s="14" t="s">
        <v>8219</v>
      </c>
      <c r="G85" s="14">
        <v>100</v>
      </c>
      <c r="I85" t="s">
        <v>8221</v>
      </c>
      <c r="J85">
        <v>0</v>
      </c>
    </row>
    <row r="86" spans="6:10">
      <c r="F86" s="15" t="s">
        <v>8219</v>
      </c>
      <c r="G86" s="15">
        <v>13</v>
      </c>
      <c r="I86" t="s">
        <v>8221</v>
      </c>
      <c r="J86">
        <v>8</v>
      </c>
    </row>
    <row r="87" spans="6:10">
      <c r="F87" s="14" t="s">
        <v>8219</v>
      </c>
      <c r="G87" s="14">
        <v>7</v>
      </c>
      <c r="I87" t="s">
        <v>8221</v>
      </c>
      <c r="J87">
        <v>1293</v>
      </c>
    </row>
    <row r="88" spans="6:10">
      <c r="F88" s="15" t="s">
        <v>8219</v>
      </c>
      <c r="G88" s="15">
        <v>21</v>
      </c>
      <c r="I88" t="s">
        <v>8221</v>
      </c>
      <c r="J88">
        <v>17</v>
      </c>
    </row>
    <row r="89" spans="6:10">
      <c r="F89" s="14" t="s">
        <v>8219</v>
      </c>
      <c r="G89" s="14">
        <v>17</v>
      </c>
      <c r="I89" t="s">
        <v>8221</v>
      </c>
      <c r="J89">
        <v>0</v>
      </c>
    </row>
    <row r="90" spans="6:10">
      <c r="F90" s="15" t="s">
        <v>8219</v>
      </c>
      <c r="G90" s="15">
        <v>25</v>
      </c>
      <c r="I90" t="s">
        <v>8221</v>
      </c>
      <c r="J90">
        <v>13</v>
      </c>
    </row>
    <row r="91" spans="6:10">
      <c r="F91" s="14" t="s">
        <v>8219</v>
      </c>
      <c r="G91" s="14">
        <v>60</v>
      </c>
      <c r="I91" t="s">
        <v>8221</v>
      </c>
      <c r="J91">
        <v>0</v>
      </c>
    </row>
    <row r="92" spans="6:10">
      <c r="F92" s="15" t="s">
        <v>8219</v>
      </c>
      <c r="G92" s="15">
        <v>56</v>
      </c>
      <c r="I92" t="s">
        <v>8221</v>
      </c>
      <c r="J92">
        <v>0</v>
      </c>
    </row>
    <row r="93" spans="6:10">
      <c r="F93" s="14" t="s">
        <v>8219</v>
      </c>
      <c r="G93" s="14">
        <v>16</v>
      </c>
      <c r="I93" t="s">
        <v>8221</v>
      </c>
      <c r="J93">
        <v>33</v>
      </c>
    </row>
    <row r="94" spans="6:10">
      <c r="F94" s="15" t="s">
        <v>8219</v>
      </c>
      <c r="G94" s="15">
        <v>46</v>
      </c>
      <c r="I94" t="s">
        <v>8221</v>
      </c>
      <c r="J94">
        <v>12</v>
      </c>
    </row>
    <row r="95" spans="6:10">
      <c r="F95" s="14" t="s">
        <v>8219</v>
      </c>
      <c r="G95" s="14">
        <v>43</v>
      </c>
      <c r="I95" t="s">
        <v>8221</v>
      </c>
      <c r="J95">
        <v>1</v>
      </c>
    </row>
    <row r="96" spans="6:10">
      <c r="F96" s="15" t="s">
        <v>8219</v>
      </c>
      <c r="G96" s="15">
        <v>15</v>
      </c>
      <c r="I96" t="s">
        <v>8221</v>
      </c>
      <c r="J96">
        <v>1</v>
      </c>
    </row>
    <row r="97" spans="6:10">
      <c r="F97" s="14" t="s">
        <v>8219</v>
      </c>
      <c r="G97" s="14">
        <v>12</v>
      </c>
      <c r="I97" t="s">
        <v>8221</v>
      </c>
      <c r="J97">
        <v>1</v>
      </c>
    </row>
    <row r="98" spans="6:10">
      <c r="F98" s="15" t="s">
        <v>8219</v>
      </c>
      <c r="G98" s="15">
        <v>21</v>
      </c>
      <c r="I98" t="s">
        <v>8221</v>
      </c>
      <c r="J98">
        <v>1</v>
      </c>
    </row>
    <row r="99" spans="6:10">
      <c r="F99" s="14" t="s">
        <v>8219</v>
      </c>
      <c r="G99" s="14">
        <v>34</v>
      </c>
      <c r="I99" t="s">
        <v>8221</v>
      </c>
      <c r="J99">
        <v>84</v>
      </c>
    </row>
    <row r="100" spans="6:10">
      <c r="F100" s="15" t="s">
        <v>8219</v>
      </c>
      <c r="G100" s="15">
        <v>8</v>
      </c>
      <c r="I100" t="s">
        <v>8221</v>
      </c>
      <c r="J100">
        <v>38</v>
      </c>
    </row>
    <row r="101" spans="6:10">
      <c r="F101" s="14" t="s">
        <v>8219</v>
      </c>
      <c r="G101" s="14">
        <v>60</v>
      </c>
      <c r="I101" t="s">
        <v>8221</v>
      </c>
      <c r="J101">
        <v>1</v>
      </c>
    </row>
    <row r="102" spans="6:10">
      <c r="F102" s="15" t="s">
        <v>8219</v>
      </c>
      <c r="G102" s="15">
        <v>39</v>
      </c>
      <c r="I102" t="s">
        <v>8221</v>
      </c>
      <c r="J102">
        <v>76</v>
      </c>
    </row>
    <row r="103" spans="6:10">
      <c r="F103" s="14" t="s">
        <v>8219</v>
      </c>
      <c r="G103" s="14">
        <v>26</v>
      </c>
      <c r="I103" t="s">
        <v>8221</v>
      </c>
      <c r="J103">
        <v>3</v>
      </c>
    </row>
    <row r="104" spans="6:10">
      <c r="F104" s="15" t="s">
        <v>8219</v>
      </c>
      <c r="G104" s="15">
        <v>35</v>
      </c>
      <c r="I104" t="s">
        <v>8221</v>
      </c>
      <c r="J104">
        <v>0</v>
      </c>
    </row>
    <row r="105" spans="6:10">
      <c r="F105" s="14" t="s">
        <v>8219</v>
      </c>
      <c r="G105" s="14">
        <v>65</v>
      </c>
      <c r="I105" t="s">
        <v>8221</v>
      </c>
      <c r="J105">
        <v>2</v>
      </c>
    </row>
    <row r="106" spans="6:10">
      <c r="F106" s="15" t="s">
        <v>8219</v>
      </c>
      <c r="G106" s="15">
        <v>49</v>
      </c>
      <c r="I106" t="s">
        <v>8221</v>
      </c>
      <c r="J106">
        <v>0</v>
      </c>
    </row>
    <row r="107" spans="6:10">
      <c r="F107" s="14" t="s">
        <v>8219</v>
      </c>
      <c r="G107" s="14">
        <v>10</v>
      </c>
      <c r="I107" t="s">
        <v>8221</v>
      </c>
      <c r="J107">
        <v>0</v>
      </c>
    </row>
    <row r="108" spans="6:10">
      <c r="F108" s="15" t="s">
        <v>8219</v>
      </c>
      <c r="G108" s="15">
        <v>60</v>
      </c>
      <c r="I108" t="s">
        <v>8221</v>
      </c>
      <c r="J108">
        <v>0</v>
      </c>
    </row>
    <row r="109" spans="6:10">
      <c r="F109" s="14" t="s">
        <v>8219</v>
      </c>
      <c r="G109" s="14">
        <v>27</v>
      </c>
      <c r="I109" t="s">
        <v>8221</v>
      </c>
      <c r="J109">
        <v>2</v>
      </c>
    </row>
    <row r="110" spans="6:10">
      <c r="F110" s="15" t="s">
        <v>8219</v>
      </c>
      <c r="G110" s="15">
        <v>69</v>
      </c>
      <c r="I110" t="s">
        <v>8221</v>
      </c>
      <c r="J110">
        <v>0</v>
      </c>
    </row>
    <row r="111" spans="6:10">
      <c r="F111" s="14" t="s">
        <v>8219</v>
      </c>
      <c r="G111" s="14">
        <v>47</v>
      </c>
      <c r="I111" t="s">
        <v>8221</v>
      </c>
      <c r="J111">
        <v>0</v>
      </c>
    </row>
    <row r="112" spans="6:10">
      <c r="F112" s="15" t="s">
        <v>8219</v>
      </c>
      <c r="G112" s="15">
        <v>47</v>
      </c>
      <c r="I112" t="s">
        <v>8221</v>
      </c>
      <c r="J112">
        <v>0</v>
      </c>
    </row>
    <row r="113" spans="6:10">
      <c r="F113" s="14" t="s">
        <v>8219</v>
      </c>
      <c r="G113" s="14">
        <v>26</v>
      </c>
      <c r="I113" t="s">
        <v>8221</v>
      </c>
      <c r="J113">
        <v>2</v>
      </c>
    </row>
    <row r="114" spans="6:10">
      <c r="F114" s="15" t="s">
        <v>8219</v>
      </c>
      <c r="G114" s="15">
        <v>53</v>
      </c>
      <c r="I114" t="s">
        <v>8221</v>
      </c>
      <c r="J114">
        <v>0</v>
      </c>
    </row>
    <row r="115" spans="6:10">
      <c r="F115" s="14" t="s">
        <v>8219</v>
      </c>
      <c r="G115" s="14">
        <v>81</v>
      </c>
      <c r="I115" t="s">
        <v>8221</v>
      </c>
      <c r="J115">
        <v>7</v>
      </c>
    </row>
    <row r="116" spans="6:10">
      <c r="F116" s="15" t="s">
        <v>8219</v>
      </c>
      <c r="G116" s="15">
        <v>78</v>
      </c>
      <c r="I116" t="s">
        <v>8221</v>
      </c>
      <c r="J116">
        <v>0</v>
      </c>
    </row>
    <row r="117" spans="6:10">
      <c r="F117" s="14" t="s">
        <v>8219</v>
      </c>
      <c r="G117" s="14">
        <v>35</v>
      </c>
      <c r="I117" t="s">
        <v>8221</v>
      </c>
      <c r="J117">
        <v>5</v>
      </c>
    </row>
    <row r="118" spans="6:10">
      <c r="F118" s="15" t="s">
        <v>8219</v>
      </c>
      <c r="G118" s="15">
        <v>22</v>
      </c>
      <c r="I118" t="s">
        <v>8221</v>
      </c>
      <c r="J118">
        <v>0</v>
      </c>
    </row>
    <row r="119" spans="6:10">
      <c r="F119" s="14" t="s">
        <v>8219</v>
      </c>
      <c r="G119" s="14">
        <v>57</v>
      </c>
      <c r="I119" t="s">
        <v>8221</v>
      </c>
      <c r="J119">
        <v>0</v>
      </c>
    </row>
    <row r="120" spans="6:10">
      <c r="F120" s="15" t="s">
        <v>8219</v>
      </c>
      <c r="G120" s="15">
        <v>27</v>
      </c>
      <c r="I120" t="s">
        <v>8221</v>
      </c>
      <c r="J120">
        <v>1</v>
      </c>
    </row>
    <row r="121" spans="6:10">
      <c r="F121" s="14" t="s">
        <v>8219</v>
      </c>
      <c r="G121" s="14">
        <v>39</v>
      </c>
      <c r="I121" t="s">
        <v>8221</v>
      </c>
      <c r="J121">
        <v>0</v>
      </c>
    </row>
    <row r="122" spans="6:10">
      <c r="F122" s="15" t="s">
        <v>8219</v>
      </c>
      <c r="G122" s="15">
        <v>37</v>
      </c>
      <c r="I122" t="s">
        <v>8221</v>
      </c>
      <c r="J122">
        <v>5</v>
      </c>
    </row>
    <row r="123" spans="6:10">
      <c r="F123" s="14" t="s">
        <v>8219</v>
      </c>
      <c r="G123" s="14">
        <v>137</v>
      </c>
      <c r="I123" t="s">
        <v>8221</v>
      </c>
      <c r="J123">
        <v>3</v>
      </c>
    </row>
    <row r="124" spans="6:10">
      <c r="F124" s="15" t="s">
        <v>8219</v>
      </c>
      <c r="G124" s="15">
        <v>376</v>
      </c>
      <c r="I124" t="s">
        <v>8221</v>
      </c>
      <c r="J124">
        <v>6</v>
      </c>
    </row>
    <row r="125" spans="6:10">
      <c r="F125" s="14" t="s">
        <v>8219</v>
      </c>
      <c r="G125" s="14">
        <v>202</v>
      </c>
      <c r="I125" t="s">
        <v>8221</v>
      </c>
      <c r="J125">
        <v>12</v>
      </c>
    </row>
    <row r="126" spans="6:10">
      <c r="F126" s="15" t="s">
        <v>8219</v>
      </c>
      <c r="G126" s="15">
        <v>328</v>
      </c>
      <c r="I126" t="s">
        <v>8221</v>
      </c>
      <c r="J126">
        <v>13</v>
      </c>
    </row>
    <row r="127" spans="6:10">
      <c r="F127" s="14" t="s">
        <v>8219</v>
      </c>
      <c r="G127" s="14">
        <v>84</v>
      </c>
      <c r="I127" t="s">
        <v>8221</v>
      </c>
      <c r="J127">
        <v>5</v>
      </c>
    </row>
    <row r="128" spans="6:10">
      <c r="F128" s="15" t="s">
        <v>8219</v>
      </c>
      <c r="G128" s="15">
        <v>96</v>
      </c>
      <c r="I128" t="s">
        <v>8221</v>
      </c>
      <c r="J128">
        <v>2</v>
      </c>
    </row>
    <row r="129" spans="6:10">
      <c r="F129" s="14" t="s">
        <v>8219</v>
      </c>
      <c r="G129" s="14">
        <v>223</v>
      </c>
      <c r="I129" t="s">
        <v>8221</v>
      </c>
      <c r="J129">
        <v>8</v>
      </c>
    </row>
    <row r="130" spans="6:10">
      <c r="F130" s="15" t="s">
        <v>8219</v>
      </c>
      <c r="G130" s="15">
        <v>62</v>
      </c>
      <c r="I130" t="s">
        <v>8221</v>
      </c>
      <c r="J130">
        <v>0</v>
      </c>
    </row>
    <row r="131" spans="6:10">
      <c r="F131" s="14" t="s">
        <v>8219</v>
      </c>
      <c r="G131" s="14">
        <v>146</v>
      </c>
      <c r="I131" t="s">
        <v>8221</v>
      </c>
      <c r="J131">
        <v>13</v>
      </c>
    </row>
    <row r="132" spans="6:10">
      <c r="F132" s="15" t="s">
        <v>8219</v>
      </c>
      <c r="G132" s="15">
        <v>235</v>
      </c>
      <c r="I132" t="s">
        <v>8221</v>
      </c>
      <c r="J132">
        <v>0</v>
      </c>
    </row>
    <row r="133" spans="6:10">
      <c r="F133" s="14" t="s">
        <v>8219</v>
      </c>
      <c r="G133" s="14">
        <v>437</v>
      </c>
      <c r="I133" t="s">
        <v>8221</v>
      </c>
      <c r="J133">
        <v>5</v>
      </c>
    </row>
    <row r="134" spans="6:10">
      <c r="F134" s="15" t="s">
        <v>8219</v>
      </c>
      <c r="G134" s="15">
        <v>77</v>
      </c>
      <c r="I134" t="s">
        <v>8221</v>
      </c>
      <c r="J134">
        <v>8</v>
      </c>
    </row>
    <row r="135" spans="6:10">
      <c r="F135" s="14" t="s">
        <v>8219</v>
      </c>
      <c r="G135" s="14">
        <v>108</v>
      </c>
      <c r="I135" t="s">
        <v>8221</v>
      </c>
      <c r="J135">
        <v>8</v>
      </c>
    </row>
    <row r="136" spans="6:10">
      <c r="F136" s="15" t="s">
        <v>8219</v>
      </c>
      <c r="G136" s="15">
        <v>7</v>
      </c>
      <c r="I136" t="s">
        <v>8221</v>
      </c>
      <c r="J136">
        <v>0</v>
      </c>
    </row>
    <row r="137" spans="6:10">
      <c r="F137" s="14" t="s">
        <v>8219</v>
      </c>
      <c r="G137" s="14">
        <v>314</v>
      </c>
      <c r="I137" t="s">
        <v>8221</v>
      </c>
      <c r="J137">
        <v>2</v>
      </c>
    </row>
    <row r="138" spans="6:10">
      <c r="F138" s="15" t="s">
        <v>8219</v>
      </c>
      <c r="G138" s="15">
        <v>188</v>
      </c>
      <c r="I138" t="s">
        <v>8221</v>
      </c>
      <c r="J138">
        <v>3</v>
      </c>
    </row>
    <row r="139" spans="6:10">
      <c r="F139" s="14" t="s">
        <v>8219</v>
      </c>
      <c r="G139" s="14">
        <v>275</v>
      </c>
      <c r="I139" t="s">
        <v>8221</v>
      </c>
      <c r="J139">
        <v>0</v>
      </c>
    </row>
    <row r="140" spans="6:10">
      <c r="F140" s="15" t="s">
        <v>8219</v>
      </c>
      <c r="G140" s="15">
        <v>560</v>
      </c>
      <c r="I140" t="s">
        <v>8221</v>
      </c>
      <c r="J140">
        <v>0</v>
      </c>
    </row>
    <row r="141" spans="6:10">
      <c r="F141" s="14" t="s">
        <v>8219</v>
      </c>
      <c r="G141" s="14">
        <v>688</v>
      </c>
      <c r="I141" t="s">
        <v>8221</v>
      </c>
      <c r="J141">
        <v>11</v>
      </c>
    </row>
    <row r="142" spans="6:10">
      <c r="F142" s="15" t="s">
        <v>8219</v>
      </c>
      <c r="G142" s="15">
        <v>942</v>
      </c>
      <c r="I142" t="s">
        <v>8221</v>
      </c>
      <c r="J142">
        <v>0</v>
      </c>
    </row>
    <row r="143" spans="6:10">
      <c r="F143" s="14" t="s">
        <v>8219</v>
      </c>
      <c r="G143" s="14">
        <v>88</v>
      </c>
      <c r="I143" t="s">
        <v>8221</v>
      </c>
      <c r="J143">
        <v>1</v>
      </c>
    </row>
    <row r="144" spans="6:10">
      <c r="F144" s="15" t="s">
        <v>8219</v>
      </c>
      <c r="G144" s="15">
        <v>220</v>
      </c>
      <c r="I144" t="s">
        <v>8221</v>
      </c>
      <c r="J144">
        <v>0</v>
      </c>
    </row>
    <row r="145" spans="6:10">
      <c r="F145" s="14" t="s">
        <v>8219</v>
      </c>
      <c r="G145" s="14">
        <v>145</v>
      </c>
      <c r="I145" t="s">
        <v>8221</v>
      </c>
      <c r="J145">
        <v>17</v>
      </c>
    </row>
    <row r="146" spans="6:10">
      <c r="F146" s="15" t="s">
        <v>8219</v>
      </c>
      <c r="G146" s="15">
        <v>963</v>
      </c>
      <c r="I146" t="s">
        <v>8221</v>
      </c>
      <c r="J146">
        <v>2</v>
      </c>
    </row>
    <row r="147" spans="6:10">
      <c r="F147" s="14" t="s">
        <v>8219</v>
      </c>
      <c r="G147" s="14">
        <v>91</v>
      </c>
      <c r="I147" t="s">
        <v>8221</v>
      </c>
      <c r="J147">
        <v>1</v>
      </c>
    </row>
    <row r="148" spans="6:10">
      <c r="F148" s="15" t="s">
        <v>8219</v>
      </c>
      <c r="G148" s="15">
        <v>58</v>
      </c>
      <c r="I148" t="s">
        <v>8221</v>
      </c>
      <c r="J148">
        <v>2</v>
      </c>
    </row>
    <row r="149" spans="6:10">
      <c r="F149" s="14" t="s">
        <v>8219</v>
      </c>
      <c r="G149" s="14">
        <v>36</v>
      </c>
      <c r="I149" t="s">
        <v>8221</v>
      </c>
      <c r="J149">
        <v>16</v>
      </c>
    </row>
    <row r="150" spans="6:10">
      <c r="F150" s="15" t="s">
        <v>8219</v>
      </c>
      <c r="G150" s="15">
        <v>165</v>
      </c>
      <c r="I150" t="s">
        <v>8221</v>
      </c>
      <c r="J150">
        <v>1</v>
      </c>
    </row>
    <row r="151" spans="6:10">
      <c r="F151" s="14" t="s">
        <v>8219</v>
      </c>
      <c r="G151" s="14">
        <v>111</v>
      </c>
      <c r="I151" t="s">
        <v>8221</v>
      </c>
      <c r="J151">
        <v>4</v>
      </c>
    </row>
    <row r="152" spans="6:10">
      <c r="F152" s="15" t="s">
        <v>8219</v>
      </c>
      <c r="G152" s="15">
        <v>1596</v>
      </c>
      <c r="I152" t="s">
        <v>8221</v>
      </c>
      <c r="J152">
        <v>5</v>
      </c>
    </row>
    <row r="153" spans="6:10">
      <c r="F153" s="14" t="s">
        <v>8219</v>
      </c>
      <c r="G153" s="14">
        <v>61</v>
      </c>
      <c r="I153" t="s">
        <v>8221</v>
      </c>
      <c r="J153">
        <v>7</v>
      </c>
    </row>
    <row r="154" spans="6:10">
      <c r="F154" s="15" t="s">
        <v>8219</v>
      </c>
      <c r="G154" s="15">
        <v>287</v>
      </c>
      <c r="I154" t="s">
        <v>8221</v>
      </c>
      <c r="J154">
        <v>0</v>
      </c>
    </row>
    <row r="155" spans="6:10">
      <c r="F155" s="14" t="s">
        <v>8219</v>
      </c>
      <c r="G155" s="14">
        <v>65</v>
      </c>
      <c r="I155" t="s">
        <v>8221</v>
      </c>
      <c r="J155">
        <v>12</v>
      </c>
    </row>
    <row r="156" spans="6:10">
      <c r="F156" s="15" t="s">
        <v>8219</v>
      </c>
      <c r="G156" s="15">
        <v>118</v>
      </c>
      <c r="I156" t="s">
        <v>8221</v>
      </c>
      <c r="J156">
        <v>2</v>
      </c>
    </row>
    <row r="157" spans="6:10">
      <c r="F157" s="14" t="s">
        <v>8219</v>
      </c>
      <c r="G157" s="14">
        <v>113</v>
      </c>
      <c r="I157" t="s">
        <v>8221</v>
      </c>
      <c r="J157">
        <v>5</v>
      </c>
    </row>
    <row r="158" spans="6:10">
      <c r="F158" s="15" t="s">
        <v>8219</v>
      </c>
      <c r="G158" s="15">
        <v>332</v>
      </c>
      <c r="I158" t="s">
        <v>8221</v>
      </c>
      <c r="J158">
        <v>2</v>
      </c>
    </row>
    <row r="159" spans="6:10">
      <c r="F159" s="14" t="s">
        <v>8219</v>
      </c>
      <c r="G159" s="14">
        <v>62</v>
      </c>
      <c r="I159" t="s">
        <v>8221</v>
      </c>
      <c r="J159">
        <v>3</v>
      </c>
    </row>
    <row r="160" spans="6:10">
      <c r="F160" s="15" t="s">
        <v>8219</v>
      </c>
      <c r="G160" s="15">
        <v>951</v>
      </c>
      <c r="I160" t="s">
        <v>8221</v>
      </c>
      <c r="J160">
        <v>0</v>
      </c>
    </row>
    <row r="161" spans="6:10">
      <c r="F161" s="14" t="s">
        <v>8219</v>
      </c>
      <c r="G161" s="14">
        <v>415</v>
      </c>
      <c r="I161" t="s">
        <v>8221</v>
      </c>
      <c r="J161">
        <v>49</v>
      </c>
    </row>
    <row r="162" spans="6:10">
      <c r="F162" s="15" t="s">
        <v>8219</v>
      </c>
      <c r="G162" s="15">
        <v>305</v>
      </c>
      <c r="I162" t="s">
        <v>8221</v>
      </c>
      <c r="J162">
        <v>1</v>
      </c>
    </row>
    <row r="163" spans="6:10">
      <c r="F163" s="14" t="s">
        <v>8219</v>
      </c>
      <c r="G163" s="14">
        <v>2139</v>
      </c>
      <c r="I163" t="s">
        <v>8221</v>
      </c>
      <c r="J163">
        <v>2</v>
      </c>
    </row>
    <row r="164" spans="6:10">
      <c r="F164" s="15" t="s">
        <v>8219</v>
      </c>
      <c r="G164" s="15">
        <v>79</v>
      </c>
      <c r="I164" t="s">
        <v>8221</v>
      </c>
      <c r="J164">
        <v>0</v>
      </c>
    </row>
    <row r="165" spans="6:10">
      <c r="F165" s="14" t="s">
        <v>8219</v>
      </c>
      <c r="G165" s="14">
        <v>179</v>
      </c>
      <c r="I165" t="s">
        <v>8221</v>
      </c>
      <c r="J165">
        <v>0</v>
      </c>
    </row>
    <row r="166" spans="6:10">
      <c r="F166" s="15" t="s">
        <v>8219</v>
      </c>
      <c r="G166" s="15">
        <v>202</v>
      </c>
      <c r="I166" t="s">
        <v>8221</v>
      </c>
      <c r="J166">
        <v>11</v>
      </c>
    </row>
    <row r="167" spans="6:10">
      <c r="F167" s="14" t="s">
        <v>8219</v>
      </c>
      <c r="G167" s="14">
        <v>760</v>
      </c>
      <c r="I167" t="s">
        <v>8221</v>
      </c>
      <c r="J167">
        <v>1</v>
      </c>
    </row>
    <row r="168" spans="6:10">
      <c r="F168" s="15" t="s">
        <v>8219</v>
      </c>
      <c r="G168" s="15">
        <v>563</v>
      </c>
      <c r="I168" t="s">
        <v>8221</v>
      </c>
      <c r="J168">
        <v>8</v>
      </c>
    </row>
    <row r="169" spans="6:10">
      <c r="F169" s="14" t="s">
        <v>8219</v>
      </c>
      <c r="G169" s="14">
        <v>135</v>
      </c>
      <c r="I169" t="s">
        <v>8221</v>
      </c>
      <c r="J169">
        <v>5</v>
      </c>
    </row>
    <row r="170" spans="6:10">
      <c r="F170" s="15" t="s">
        <v>8219</v>
      </c>
      <c r="G170" s="15">
        <v>290</v>
      </c>
      <c r="I170" t="s">
        <v>8221</v>
      </c>
      <c r="J170">
        <v>39</v>
      </c>
    </row>
    <row r="171" spans="6:10">
      <c r="F171" s="14" t="s">
        <v>8219</v>
      </c>
      <c r="G171" s="14">
        <v>447</v>
      </c>
      <c r="I171" t="s">
        <v>8221</v>
      </c>
      <c r="J171">
        <v>0</v>
      </c>
    </row>
    <row r="172" spans="6:10">
      <c r="F172" s="15" t="s">
        <v>8219</v>
      </c>
      <c r="G172" s="15">
        <v>232</v>
      </c>
      <c r="I172" t="s">
        <v>8221</v>
      </c>
      <c r="J172">
        <v>0</v>
      </c>
    </row>
    <row r="173" spans="6:10">
      <c r="F173" s="14" t="s">
        <v>8219</v>
      </c>
      <c r="G173" s="14">
        <v>168</v>
      </c>
      <c r="I173" t="s">
        <v>8221</v>
      </c>
      <c r="J173">
        <v>2</v>
      </c>
    </row>
    <row r="174" spans="6:10">
      <c r="F174" s="15" t="s">
        <v>8219</v>
      </c>
      <c r="G174" s="15">
        <v>128</v>
      </c>
      <c r="I174" t="s">
        <v>8221</v>
      </c>
      <c r="J174">
        <v>170</v>
      </c>
    </row>
    <row r="175" spans="6:10">
      <c r="F175" s="14" t="s">
        <v>8219</v>
      </c>
      <c r="G175" s="14">
        <v>493</v>
      </c>
      <c r="I175" t="s">
        <v>8221</v>
      </c>
      <c r="J175">
        <v>5</v>
      </c>
    </row>
    <row r="176" spans="6:10">
      <c r="F176" s="15" t="s">
        <v>8219</v>
      </c>
      <c r="G176" s="15">
        <v>131</v>
      </c>
      <c r="I176" t="s">
        <v>8221</v>
      </c>
      <c r="J176">
        <v>14</v>
      </c>
    </row>
    <row r="177" spans="6:10">
      <c r="F177" s="14" t="s">
        <v>8219</v>
      </c>
      <c r="G177" s="14">
        <v>50</v>
      </c>
      <c r="I177" t="s">
        <v>8221</v>
      </c>
      <c r="J177">
        <v>1</v>
      </c>
    </row>
    <row r="178" spans="6:10">
      <c r="F178" s="15" t="s">
        <v>8219</v>
      </c>
      <c r="G178" s="15">
        <v>665</v>
      </c>
      <c r="I178" t="s">
        <v>8221</v>
      </c>
      <c r="J178">
        <v>0</v>
      </c>
    </row>
    <row r="179" spans="6:10">
      <c r="F179" s="14" t="s">
        <v>8219</v>
      </c>
      <c r="G179" s="14">
        <v>129</v>
      </c>
      <c r="I179" t="s">
        <v>8221</v>
      </c>
      <c r="J179">
        <v>124</v>
      </c>
    </row>
    <row r="180" spans="6:10">
      <c r="F180" s="15" t="s">
        <v>8219</v>
      </c>
      <c r="G180" s="15">
        <v>142</v>
      </c>
      <c r="I180" t="s">
        <v>8221</v>
      </c>
      <c r="J180">
        <v>0</v>
      </c>
    </row>
    <row r="181" spans="6:10">
      <c r="F181" s="14" t="s">
        <v>8219</v>
      </c>
      <c r="G181" s="14">
        <v>2436</v>
      </c>
      <c r="I181" t="s">
        <v>8221</v>
      </c>
      <c r="J181">
        <v>0</v>
      </c>
    </row>
    <row r="182" spans="6:10">
      <c r="F182" s="15" t="s">
        <v>8219</v>
      </c>
      <c r="G182" s="15">
        <v>244</v>
      </c>
      <c r="I182" t="s">
        <v>8221</v>
      </c>
      <c r="J182">
        <v>55</v>
      </c>
    </row>
    <row r="183" spans="6:10">
      <c r="F183" s="14" t="s">
        <v>8219</v>
      </c>
      <c r="G183" s="14">
        <v>298</v>
      </c>
      <c r="I183" t="s">
        <v>8221</v>
      </c>
      <c r="J183">
        <v>140</v>
      </c>
    </row>
    <row r="184" spans="6:10">
      <c r="F184" s="15" t="s">
        <v>8219</v>
      </c>
      <c r="G184" s="15">
        <v>251</v>
      </c>
      <c r="I184" t="s">
        <v>8221</v>
      </c>
      <c r="J184">
        <v>21</v>
      </c>
    </row>
    <row r="185" spans="6:10">
      <c r="F185" s="14" t="s">
        <v>8219</v>
      </c>
      <c r="G185" s="14">
        <v>108</v>
      </c>
      <c r="I185" t="s">
        <v>8221</v>
      </c>
      <c r="J185">
        <v>1</v>
      </c>
    </row>
    <row r="186" spans="6:10">
      <c r="F186" s="15" t="s">
        <v>8219</v>
      </c>
      <c r="G186" s="15">
        <v>82</v>
      </c>
      <c r="I186" t="s">
        <v>8221</v>
      </c>
      <c r="J186">
        <v>147</v>
      </c>
    </row>
    <row r="187" spans="6:10">
      <c r="F187" s="14" t="s">
        <v>8219</v>
      </c>
      <c r="G187" s="14">
        <v>74</v>
      </c>
      <c r="I187" t="s">
        <v>8221</v>
      </c>
      <c r="J187">
        <v>11</v>
      </c>
    </row>
    <row r="188" spans="6:10">
      <c r="F188" s="15" t="s">
        <v>8219</v>
      </c>
      <c r="G188" s="15">
        <v>189</v>
      </c>
      <c r="I188" t="s">
        <v>8221</v>
      </c>
      <c r="J188">
        <v>125</v>
      </c>
    </row>
    <row r="189" spans="6:10">
      <c r="F189" s="14" t="s">
        <v>8219</v>
      </c>
      <c r="G189" s="14">
        <v>80</v>
      </c>
      <c r="I189" t="s">
        <v>8221</v>
      </c>
      <c r="J189">
        <v>1</v>
      </c>
    </row>
    <row r="190" spans="6:10">
      <c r="F190" s="15" t="s">
        <v>8219</v>
      </c>
      <c r="G190" s="15">
        <v>576</v>
      </c>
      <c r="I190" t="s">
        <v>8221</v>
      </c>
      <c r="J190">
        <v>0</v>
      </c>
    </row>
    <row r="191" spans="6:10">
      <c r="F191" s="14" t="s">
        <v>8219</v>
      </c>
      <c r="G191" s="14">
        <v>202</v>
      </c>
      <c r="I191" t="s">
        <v>8221</v>
      </c>
      <c r="J191">
        <v>0</v>
      </c>
    </row>
    <row r="192" spans="6:10">
      <c r="F192" s="15" t="s">
        <v>8219</v>
      </c>
      <c r="G192" s="15">
        <v>238</v>
      </c>
      <c r="I192" t="s">
        <v>8221</v>
      </c>
      <c r="J192">
        <v>3</v>
      </c>
    </row>
    <row r="193" spans="6:10">
      <c r="F193" s="14" t="s">
        <v>8219</v>
      </c>
      <c r="G193" s="14">
        <v>36</v>
      </c>
      <c r="I193" t="s">
        <v>8221</v>
      </c>
      <c r="J193">
        <v>0</v>
      </c>
    </row>
    <row r="194" spans="6:10">
      <c r="F194" s="15" t="s">
        <v>8219</v>
      </c>
      <c r="G194" s="15">
        <v>150</v>
      </c>
      <c r="I194" t="s">
        <v>8221</v>
      </c>
      <c r="J194">
        <v>0</v>
      </c>
    </row>
    <row r="195" spans="6:10">
      <c r="F195" s="14" t="s">
        <v>8219</v>
      </c>
      <c r="G195" s="14">
        <v>146</v>
      </c>
      <c r="I195" t="s">
        <v>8221</v>
      </c>
      <c r="J195">
        <v>0</v>
      </c>
    </row>
    <row r="196" spans="6:10">
      <c r="F196" s="15" t="s">
        <v>8219</v>
      </c>
      <c r="G196" s="15">
        <v>222</v>
      </c>
      <c r="I196" t="s">
        <v>8221</v>
      </c>
      <c r="J196">
        <v>0</v>
      </c>
    </row>
    <row r="197" spans="6:10">
      <c r="F197" s="14" t="s">
        <v>8219</v>
      </c>
      <c r="G197" s="14">
        <v>120</v>
      </c>
      <c r="I197" t="s">
        <v>8221</v>
      </c>
      <c r="J197">
        <v>3</v>
      </c>
    </row>
    <row r="198" spans="6:10">
      <c r="F198" s="15" t="s">
        <v>8219</v>
      </c>
      <c r="G198" s="15">
        <v>126</v>
      </c>
      <c r="I198" t="s">
        <v>8221</v>
      </c>
      <c r="J198">
        <v>0</v>
      </c>
    </row>
    <row r="199" spans="6:10">
      <c r="F199" s="14" t="s">
        <v>8219</v>
      </c>
      <c r="G199" s="14">
        <v>158</v>
      </c>
      <c r="I199" t="s">
        <v>8221</v>
      </c>
      <c r="J199">
        <v>1</v>
      </c>
    </row>
    <row r="200" spans="6:10">
      <c r="F200" s="15" t="s">
        <v>8219</v>
      </c>
      <c r="G200" s="15">
        <v>316</v>
      </c>
      <c r="I200" t="s">
        <v>8221</v>
      </c>
      <c r="J200">
        <v>3</v>
      </c>
    </row>
    <row r="201" spans="6:10">
      <c r="F201" s="14" t="s">
        <v>8219</v>
      </c>
      <c r="G201" s="14">
        <v>284</v>
      </c>
      <c r="I201" t="s">
        <v>8221</v>
      </c>
      <c r="J201">
        <v>22</v>
      </c>
    </row>
    <row r="202" spans="6:10">
      <c r="F202" s="15" t="s">
        <v>8219</v>
      </c>
      <c r="G202" s="15">
        <v>51</v>
      </c>
      <c r="I202" t="s">
        <v>8221</v>
      </c>
      <c r="J202">
        <v>26</v>
      </c>
    </row>
    <row r="203" spans="6:10">
      <c r="F203" s="14" t="s">
        <v>8219</v>
      </c>
      <c r="G203" s="14">
        <v>158</v>
      </c>
      <c r="I203" t="s">
        <v>8221</v>
      </c>
      <c r="J203">
        <v>4</v>
      </c>
    </row>
    <row r="204" spans="6:10">
      <c r="F204" s="15" t="s">
        <v>8219</v>
      </c>
      <c r="G204" s="15">
        <v>337</v>
      </c>
      <c r="I204" t="s">
        <v>8221</v>
      </c>
      <c r="J204">
        <v>0</v>
      </c>
    </row>
    <row r="205" spans="6:10">
      <c r="F205" s="14" t="s">
        <v>8219</v>
      </c>
      <c r="G205" s="14">
        <v>186</v>
      </c>
      <c r="I205" t="s">
        <v>8221</v>
      </c>
      <c r="J205">
        <v>4</v>
      </c>
    </row>
    <row r="206" spans="6:10">
      <c r="F206" s="15" t="s">
        <v>8219</v>
      </c>
      <c r="G206" s="15">
        <v>58</v>
      </c>
      <c r="I206" t="s">
        <v>8221</v>
      </c>
      <c r="J206">
        <v>9</v>
      </c>
    </row>
    <row r="207" spans="6:10">
      <c r="F207" s="14" t="s">
        <v>8219</v>
      </c>
      <c r="G207" s="14">
        <v>82</v>
      </c>
      <c r="I207" t="s">
        <v>8221</v>
      </c>
      <c r="J207">
        <v>5</v>
      </c>
    </row>
    <row r="208" spans="6:10">
      <c r="F208" s="15" t="s">
        <v>8219</v>
      </c>
      <c r="G208" s="15">
        <v>736</v>
      </c>
      <c r="I208" t="s">
        <v>8221</v>
      </c>
      <c r="J208">
        <v>14</v>
      </c>
    </row>
    <row r="209" spans="6:10">
      <c r="F209" s="14" t="s">
        <v>8219</v>
      </c>
      <c r="G209" s="14">
        <v>1151</v>
      </c>
      <c r="I209" t="s">
        <v>8221</v>
      </c>
      <c r="J209">
        <v>1</v>
      </c>
    </row>
    <row r="210" spans="6:10">
      <c r="F210" s="15" t="s">
        <v>8219</v>
      </c>
      <c r="G210" s="15">
        <v>34</v>
      </c>
      <c r="I210" t="s">
        <v>8221</v>
      </c>
      <c r="J210">
        <v>10</v>
      </c>
    </row>
    <row r="211" spans="6:10">
      <c r="F211" s="14" t="s">
        <v>8219</v>
      </c>
      <c r="G211" s="14">
        <v>498</v>
      </c>
      <c r="I211" t="s">
        <v>8221</v>
      </c>
      <c r="J211">
        <v>3</v>
      </c>
    </row>
    <row r="212" spans="6:10">
      <c r="F212" s="15" t="s">
        <v>8219</v>
      </c>
      <c r="G212" s="15">
        <v>167</v>
      </c>
      <c r="I212" t="s">
        <v>8221</v>
      </c>
      <c r="J212">
        <v>1</v>
      </c>
    </row>
    <row r="213" spans="6:10">
      <c r="F213" s="14" t="s">
        <v>8219</v>
      </c>
      <c r="G213" s="14">
        <v>340</v>
      </c>
      <c r="I213" t="s">
        <v>8221</v>
      </c>
      <c r="J213">
        <v>0</v>
      </c>
    </row>
    <row r="214" spans="6:10">
      <c r="F214" s="15" t="s">
        <v>8219</v>
      </c>
      <c r="G214" s="15">
        <v>438</v>
      </c>
      <c r="I214" t="s">
        <v>8221</v>
      </c>
      <c r="J214">
        <v>5</v>
      </c>
    </row>
    <row r="215" spans="6:10">
      <c r="F215" s="14" t="s">
        <v>8219</v>
      </c>
      <c r="G215" s="14">
        <v>555</v>
      </c>
      <c r="I215" t="s">
        <v>8221</v>
      </c>
      <c r="J215">
        <v>2</v>
      </c>
    </row>
    <row r="216" spans="6:10">
      <c r="F216" s="15" t="s">
        <v>8219</v>
      </c>
      <c r="G216" s="15">
        <v>266</v>
      </c>
      <c r="I216" t="s">
        <v>8221</v>
      </c>
      <c r="J216">
        <v>68</v>
      </c>
    </row>
    <row r="217" spans="6:10">
      <c r="F217" s="14" t="s">
        <v>8219</v>
      </c>
      <c r="G217" s="14">
        <v>69</v>
      </c>
      <c r="I217" t="s">
        <v>8221</v>
      </c>
      <c r="J217">
        <v>3</v>
      </c>
    </row>
    <row r="218" spans="6:10">
      <c r="F218" s="15" t="s">
        <v>8219</v>
      </c>
      <c r="G218" s="15">
        <v>80</v>
      </c>
      <c r="I218" t="s">
        <v>8221</v>
      </c>
      <c r="J218">
        <v>34</v>
      </c>
    </row>
    <row r="219" spans="6:10">
      <c r="F219" s="14" t="s">
        <v>8219</v>
      </c>
      <c r="G219" s="14">
        <v>493</v>
      </c>
      <c r="I219" t="s">
        <v>8221</v>
      </c>
      <c r="J219">
        <v>0</v>
      </c>
    </row>
    <row r="220" spans="6:10">
      <c r="F220" s="15" t="s">
        <v>8219</v>
      </c>
      <c r="G220" s="15">
        <v>31</v>
      </c>
      <c r="I220" t="s">
        <v>8221</v>
      </c>
      <c r="J220">
        <v>3</v>
      </c>
    </row>
    <row r="221" spans="6:10">
      <c r="F221" s="14" t="s">
        <v>8219</v>
      </c>
      <c r="G221" s="14">
        <v>236</v>
      </c>
      <c r="I221" t="s">
        <v>8221</v>
      </c>
      <c r="J221">
        <v>0</v>
      </c>
    </row>
    <row r="222" spans="6:10">
      <c r="F222" s="15" t="s">
        <v>8219</v>
      </c>
      <c r="G222" s="15">
        <v>89</v>
      </c>
      <c r="I222" t="s">
        <v>8221</v>
      </c>
      <c r="J222">
        <v>70</v>
      </c>
    </row>
    <row r="223" spans="6:10">
      <c r="F223" s="14" t="s">
        <v>8219</v>
      </c>
      <c r="G223" s="14">
        <v>299</v>
      </c>
      <c r="I223" t="s">
        <v>8221</v>
      </c>
      <c r="J223">
        <v>1</v>
      </c>
    </row>
    <row r="224" spans="6:10">
      <c r="F224" s="15" t="s">
        <v>8219</v>
      </c>
      <c r="G224" s="15">
        <v>55</v>
      </c>
      <c r="I224" t="s">
        <v>8221</v>
      </c>
      <c r="J224">
        <v>1</v>
      </c>
    </row>
    <row r="225" spans="6:10">
      <c r="F225" s="14" t="s">
        <v>8219</v>
      </c>
      <c r="G225" s="14">
        <v>325</v>
      </c>
      <c r="I225" t="s">
        <v>8221</v>
      </c>
      <c r="J225">
        <v>1</v>
      </c>
    </row>
    <row r="226" spans="6:10">
      <c r="F226" s="15" t="s">
        <v>8219</v>
      </c>
      <c r="G226" s="15">
        <v>524</v>
      </c>
      <c r="I226" t="s">
        <v>8221</v>
      </c>
      <c r="J226">
        <v>2</v>
      </c>
    </row>
    <row r="227" spans="6:10">
      <c r="F227" s="14" t="s">
        <v>8219</v>
      </c>
      <c r="G227" s="14">
        <v>285</v>
      </c>
      <c r="I227" t="s">
        <v>8221</v>
      </c>
      <c r="J227">
        <v>2</v>
      </c>
    </row>
    <row r="228" spans="6:10">
      <c r="F228" s="15" t="s">
        <v>8219</v>
      </c>
      <c r="G228" s="15">
        <v>179</v>
      </c>
      <c r="I228" t="s">
        <v>8221</v>
      </c>
      <c r="J228">
        <v>34</v>
      </c>
    </row>
    <row r="229" spans="6:10">
      <c r="F229" s="14" t="s">
        <v>8219</v>
      </c>
      <c r="G229" s="14">
        <v>188</v>
      </c>
      <c r="I229" t="s">
        <v>8221</v>
      </c>
      <c r="J229">
        <v>2</v>
      </c>
    </row>
    <row r="230" spans="6:10">
      <c r="F230" s="15" t="s">
        <v>8219</v>
      </c>
      <c r="G230" s="15">
        <v>379</v>
      </c>
      <c r="I230" t="s">
        <v>8221</v>
      </c>
      <c r="J230">
        <v>0</v>
      </c>
    </row>
    <row r="231" spans="6:10">
      <c r="F231" s="14" t="s">
        <v>8219</v>
      </c>
      <c r="G231" s="14">
        <v>119</v>
      </c>
      <c r="I231" t="s">
        <v>8221</v>
      </c>
      <c r="J231">
        <v>1</v>
      </c>
    </row>
    <row r="232" spans="6:10">
      <c r="F232" s="15" t="s">
        <v>8219</v>
      </c>
      <c r="G232" s="15">
        <v>167</v>
      </c>
      <c r="I232" t="s">
        <v>8221</v>
      </c>
      <c r="J232">
        <v>8</v>
      </c>
    </row>
    <row r="233" spans="6:10">
      <c r="F233" s="14" t="s">
        <v>8219</v>
      </c>
      <c r="G233" s="14">
        <v>221</v>
      </c>
      <c r="I233" t="s">
        <v>8221</v>
      </c>
      <c r="J233">
        <v>4</v>
      </c>
    </row>
    <row r="234" spans="6:10">
      <c r="F234" s="15" t="s">
        <v>8219</v>
      </c>
      <c r="G234" s="15">
        <v>964</v>
      </c>
      <c r="I234" t="s">
        <v>8221</v>
      </c>
      <c r="J234">
        <v>28</v>
      </c>
    </row>
    <row r="235" spans="6:10">
      <c r="F235" s="14" t="s">
        <v>8219</v>
      </c>
      <c r="G235" s="14">
        <v>286</v>
      </c>
      <c r="I235" t="s">
        <v>8221</v>
      </c>
      <c r="J235">
        <v>0</v>
      </c>
    </row>
    <row r="236" spans="6:10">
      <c r="F236" s="15" t="s">
        <v>8219</v>
      </c>
      <c r="G236" s="15">
        <v>613</v>
      </c>
      <c r="I236" t="s">
        <v>8221</v>
      </c>
      <c r="J236">
        <v>6</v>
      </c>
    </row>
    <row r="237" spans="6:10">
      <c r="F237" s="14" t="s">
        <v>8219</v>
      </c>
      <c r="G237" s="14">
        <v>29</v>
      </c>
      <c r="I237" t="s">
        <v>8221</v>
      </c>
      <c r="J237">
        <v>22</v>
      </c>
    </row>
    <row r="238" spans="6:10">
      <c r="F238" s="15" t="s">
        <v>8219</v>
      </c>
      <c r="G238" s="15">
        <v>165</v>
      </c>
      <c r="I238" t="s">
        <v>8221</v>
      </c>
      <c r="J238">
        <v>0</v>
      </c>
    </row>
    <row r="239" spans="6:10">
      <c r="F239" s="14" t="s">
        <v>8219</v>
      </c>
      <c r="G239" s="14">
        <v>97</v>
      </c>
      <c r="I239" t="s">
        <v>8221</v>
      </c>
      <c r="J239">
        <v>1</v>
      </c>
    </row>
    <row r="240" spans="6:10">
      <c r="F240" s="15" t="s">
        <v>8219</v>
      </c>
      <c r="G240" s="15">
        <v>303</v>
      </c>
      <c r="I240" t="s">
        <v>8221</v>
      </c>
      <c r="J240">
        <v>20</v>
      </c>
    </row>
    <row r="241" spans="6:10">
      <c r="F241" s="14" t="s">
        <v>8219</v>
      </c>
      <c r="G241" s="14">
        <v>267</v>
      </c>
      <c r="I241" t="s">
        <v>8221</v>
      </c>
      <c r="J241">
        <v>0</v>
      </c>
    </row>
    <row r="242" spans="6:10">
      <c r="F242" s="15" t="s">
        <v>8219</v>
      </c>
      <c r="G242" s="15">
        <v>302</v>
      </c>
      <c r="I242" t="s">
        <v>8221</v>
      </c>
      <c r="J242">
        <v>1</v>
      </c>
    </row>
    <row r="243" spans="6:10">
      <c r="F243" s="14" t="s">
        <v>8219</v>
      </c>
      <c r="G243" s="14">
        <v>87</v>
      </c>
      <c r="I243" t="s">
        <v>8221</v>
      </c>
      <c r="J243">
        <v>3</v>
      </c>
    </row>
    <row r="244" spans="6:10">
      <c r="F244" s="15" t="s">
        <v>8219</v>
      </c>
      <c r="G244" s="15">
        <v>354</v>
      </c>
      <c r="I244" t="s">
        <v>8221</v>
      </c>
      <c r="J244">
        <v>2</v>
      </c>
    </row>
    <row r="245" spans="6:10">
      <c r="F245" s="14" t="s">
        <v>8219</v>
      </c>
      <c r="G245" s="14">
        <v>86</v>
      </c>
      <c r="I245" t="s">
        <v>8221</v>
      </c>
      <c r="J245">
        <v>0</v>
      </c>
    </row>
    <row r="246" spans="6:10">
      <c r="F246" s="15" t="s">
        <v>8219</v>
      </c>
      <c r="G246" s="15">
        <v>26</v>
      </c>
      <c r="I246" t="s">
        <v>8221</v>
      </c>
      <c r="J246">
        <v>2</v>
      </c>
    </row>
    <row r="247" spans="6:10">
      <c r="F247" s="14" t="s">
        <v>8219</v>
      </c>
      <c r="G247" s="14">
        <v>113</v>
      </c>
      <c r="I247" t="s">
        <v>8221</v>
      </c>
      <c r="J247">
        <v>1</v>
      </c>
    </row>
    <row r="248" spans="6:10">
      <c r="F248" s="15" t="s">
        <v>8219</v>
      </c>
      <c r="G248" s="15">
        <v>65</v>
      </c>
      <c r="I248" t="s">
        <v>8221</v>
      </c>
      <c r="J248">
        <v>0</v>
      </c>
    </row>
    <row r="249" spans="6:10">
      <c r="F249" s="14" t="s">
        <v>8219</v>
      </c>
      <c r="G249" s="14">
        <v>134</v>
      </c>
      <c r="I249" t="s">
        <v>8221</v>
      </c>
      <c r="J249">
        <v>1</v>
      </c>
    </row>
    <row r="250" spans="6:10">
      <c r="F250" s="15" t="s">
        <v>8219</v>
      </c>
      <c r="G250" s="15">
        <v>119</v>
      </c>
      <c r="I250" t="s">
        <v>8221</v>
      </c>
      <c r="J250">
        <v>0</v>
      </c>
    </row>
    <row r="251" spans="6:10">
      <c r="F251" s="14" t="s">
        <v>8219</v>
      </c>
      <c r="G251" s="14">
        <v>159</v>
      </c>
      <c r="I251" t="s">
        <v>8221</v>
      </c>
      <c r="J251">
        <v>5</v>
      </c>
    </row>
    <row r="252" spans="6:10">
      <c r="F252" s="15" t="s">
        <v>8219</v>
      </c>
      <c r="G252" s="15">
        <v>167</v>
      </c>
      <c r="I252" t="s">
        <v>8221</v>
      </c>
      <c r="J252">
        <v>1</v>
      </c>
    </row>
    <row r="253" spans="6:10">
      <c r="F253" s="14" t="s">
        <v>8219</v>
      </c>
      <c r="G253" s="14">
        <v>43</v>
      </c>
      <c r="I253" t="s">
        <v>8221</v>
      </c>
      <c r="J253">
        <v>1</v>
      </c>
    </row>
    <row r="254" spans="6:10">
      <c r="F254" s="15" t="s">
        <v>8219</v>
      </c>
      <c r="G254" s="15">
        <v>1062</v>
      </c>
      <c r="I254" t="s">
        <v>8221</v>
      </c>
      <c r="J254">
        <v>2</v>
      </c>
    </row>
    <row r="255" spans="6:10">
      <c r="F255" s="14" t="s">
        <v>8219</v>
      </c>
      <c r="G255" s="14">
        <v>9</v>
      </c>
      <c r="I255" t="s">
        <v>8221</v>
      </c>
      <c r="J255">
        <v>0</v>
      </c>
    </row>
    <row r="256" spans="6:10">
      <c r="F256" s="15" t="s">
        <v>8219</v>
      </c>
      <c r="G256" s="15">
        <v>89</v>
      </c>
      <c r="I256" t="s">
        <v>8221</v>
      </c>
      <c r="J256">
        <v>9</v>
      </c>
    </row>
    <row r="257" spans="6:10">
      <c r="F257" s="14" t="s">
        <v>8219</v>
      </c>
      <c r="G257" s="14">
        <v>174</v>
      </c>
      <c r="I257" t="s">
        <v>8221</v>
      </c>
      <c r="J257">
        <v>4</v>
      </c>
    </row>
    <row r="258" spans="6:10">
      <c r="F258" s="15" t="s">
        <v>8219</v>
      </c>
      <c r="G258" s="15">
        <v>14</v>
      </c>
      <c r="I258" t="s">
        <v>8221</v>
      </c>
      <c r="J258">
        <v>4</v>
      </c>
    </row>
    <row r="259" spans="6:10">
      <c r="F259" s="14" t="s">
        <v>8219</v>
      </c>
      <c r="G259" s="14">
        <v>48</v>
      </c>
      <c r="I259" t="s">
        <v>8221</v>
      </c>
      <c r="J259">
        <v>1</v>
      </c>
    </row>
    <row r="260" spans="6:10">
      <c r="F260" s="15" t="s">
        <v>8219</v>
      </c>
      <c r="G260" s="15">
        <v>133</v>
      </c>
      <c r="I260" t="s">
        <v>8221</v>
      </c>
      <c r="J260">
        <v>1</v>
      </c>
    </row>
    <row r="261" spans="6:10">
      <c r="F261" s="14" t="s">
        <v>8219</v>
      </c>
      <c r="G261" s="14">
        <v>83</v>
      </c>
      <c r="I261" t="s">
        <v>8221</v>
      </c>
      <c r="J261">
        <v>7</v>
      </c>
    </row>
    <row r="262" spans="6:10">
      <c r="F262" s="15" t="s">
        <v>8219</v>
      </c>
      <c r="G262" s="15">
        <v>149</v>
      </c>
      <c r="I262" t="s">
        <v>8221</v>
      </c>
      <c r="J262">
        <v>5</v>
      </c>
    </row>
    <row r="263" spans="6:10">
      <c r="F263" s="14" t="s">
        <v>8219</v>
      </c>
      <c r="G263" s="14">
        <v>49</v>
      </c>
      <c r="I263" t="s">
        <v>8221</v>
      </c>
      <c r="J263">
        <v>1</v>
      </c>
    </row>
    <row r="264" spans="6:10">
      <c r="F264" s="15" t="s">
        <v>8219</v>
      </c>
      <c r="G264" s="15">
        <v>251</v>
      </c>
      <c r="I264" t="s">
        <v>8221</v>
      </c>
      <c r="J264">
        <v>0</v>
      </c>
    </row>
    <row r="265" spans="6:10">
      <c r="F265" s="14" t="s">
        <v>8219</v>
      </c>
      <c r="G265" s="14">
        <v>22</v>
      </c>
      <c r="I265" t="s">
        <v>8221</v>
      </c>
      <c r="J265">
        <v>0</v>
      </c>
    </row>
    <row r="266" spans="6:10">
      <c r="F266" s="15" t="s">
        <v>8219</v>
      </c>
      <c r="G266" s="15">
        <v>48</v>
      </c>
      <c r="I266" t="s">
        <v>8221</v>
      </c>
      <c r="J266">
        <v>1</v>
      </c>
    </row>
    <row r="267" spans="6:10">
      <c r="F267" s="14" t="s">
        <v>8219</v>
      </c>
      <c r="G267" s="14">
        <v>383</v>
      </c>
      <c r="I267" t="s">
        <v>8221</v>
      </c>
      <c r="J267">
        <v>2</v>
      </c>
    </row>
    <row r="268" spans="6:10">
      <c r="F268" s="15" t="s">
        <v>8219</v>
      </c>
      <c r="G268" s="15">
        <v>237</v>
      </c>
      <c r="I268" t="s">
        <v>8221</v>
      </c>
      <c r="J268">
        <v>0</v>
      </c>
    </row>
    <row r="269" spans="6:10">
      <c r="F269" s="14" t="s">
        <v>8219</v>
      </c>
      <c r="G269" s="14">
        <v>13</v>
      </c>
      <c r="I269" t="s">
        <v>8221</v>
      </c>
      <c r="J269">
        <v>4</v>
      </c>
    </row>
    <row r="270" spans="6:10">
      <c r="F270" s="15" t="s">
        <v>8219</v>
      </c>
      <c r="G270" s="15">
        <v>562</v>
      </c>
      <c r="I270" t="s">
        <v>8221</v>
      </c>
      <c r="J270">
        <v>7</v>
      </c>
    </row>
    <row r="271" spans="6:10">
      <c r="F271" s="14" t="s">
        <v>8219</v>
      </c>
      <c r="G271" s="14">
        <v>71</v>
      </c>
      <c r="I271" t="s">
        <v>8221</v>
      </c>
      <c r="J271">
        <v>2</v>
      </c>
    </row>
    <row r="272" spans="6:10">
      <c r="F272" s="15" t="s">
        <v>8219</v>
      </c>
      <c r="G272" s="15">
        <v>1510</v>
      </c>
      <c r="I272" t="s">
        <v>8221</v>
      </c>
      <c r="J272">
        <v>1</v>
      </c>
    </row>
    <row r="273" spans="6:10">
      <c r="F273" s="14" t="s">
        <v>8219</v>
      </c>
      <c r="G273" s="14">
        <v>14</v>
      </c>
      <c r="I273" t="s">
        <v>8221</v>
      </c>
      <c r="J273">
        <v>9</v>
      </c>
    </row>
    <row r="274" spans="6:10">
      <c r="F274" s="15" t="s">
        <v>8219</v>
      </c>
      <c r="G274" s="15">
        <v>193</v>
      </c>
      <c r="I274" t="s">
        <v>8221</v>
      </c>
      <c r="J274">
        <v>2</v>
      </c>
    </row>
    <row r="275" spans="6:10">
      <c r="F275" s="14" t="s">
        <v>8219</v>
      </c>
      <c r="G275" s="14">
        <v>206</v>
      </c>
      <c r="I275" t="s">
        <v>8221</v>
      </c>
      <c r="J275">
        <v>1</v>
      </c>
    </row>
    <row r="276" spans="6:10">
      <c r="F276" s="15" t="s">
        <v>8219</v>
      </c>
      <c r="G276" s="15">
        <v>351</v>
      </c>
      <c r="I276" t="s">
        <v>8221</v>
      </c>
      <c r="J276">
        <v>7</v>
      </c>
    </row>
    <row r="277" spans="6:10">
      <c r="F277" s="14" t="s">
        <v>8219</v>
      </c>
      <c r="G277" s="14">
        <v>50</v>
      </c>
      <c r="I277" t="s">
        <v>8221</v>
      </c>
      <c r="J277">
        <v>2</v>
      </c>
    </row>
    <row r="278" spans="6:10">
      <c r="F278" s="15" t="s">
        <v>8219</v>
      </c>
      <c r="G278" s="15">
        <v>184</v>
      </c>
      <c r="I278" t="s">
        <v>8221</v>
      </c>
      <c r="J278">
        <v>8</v>
      </c>
    </row>
    <row r="279" spans="6:10">
      <c r="F279" s="14" t="s">
        <v>8219</v>
      </c>
      <c r="G279" s="14">
        <v>196</v>
      </c>
      <c r="I279" t="s">
        <v>8221</v>
      </c>
      <c r="J279">
        <v>2</v>
      </c>
    </row>
    <row r="280" spans="6:10">
      <c r="F280" s="15" t="s">
        <v>8219</v>
      </c>
      <c r="G280" s="15">
        <v>229</v>
      </c>
      <c r="I280" t="s">
        <v>8221</v>
      </c>
      <c r="J280">
        <v>2</v>
      </c>
    </row>
    <row r="281" spans="6:10">
      <c r="F281" s="14" t="s">
        <v>8219</v>
      </c>
      <c r="G281" s="14">
        <v>67</v>
      </c>
      <c r="I281" t="s">
        <v>8221</v>
      </c>
      <c r="J281">
        <v>7</v>
      </c>
    </row>
    <row r="282" spans="6:10">
      <c r="F282" s="15" t="s">
        <v>8219</v>
      </c>
      <c r="G282" s="15">
        <v>95</v>
      </c>
      <c r="I282" t="s">
        <v>8221</v>
      </c>
      <c r="J282">
        <v>2</v>
      </c>
    </row>
    <row r="283" spans="6:10">
      <c r="F283" s="14" t="s">
        <v>8219</v>
      </c>
      <c r="G283" s="14">
        <v>62</v>
      </c>
      <c r="I283" t="s">
        <v>8220</v>
      </c>
      <c r="J283">
        <v>1</v>
      </c>
    </row>
    <row r="284" spans="6:10">
      <c r="F284" s="15" t="s">
        <v>8219</v>
      </c>
      <c r="G284" s="15">
        <v>73</v>
      </c>
      <c r="I284" t="s">
        <v>8220</v>
      </c>
      <c r="J284">
        <v>6</v>
      </c>
    </row>
    <row r="285" spans="6:10">
      <c r="F285" s="14" t="s">
        <v>8219</v>
      </c>
      <c r="G285" s="14">
        <v>43</v>
      </c>
      <c r="I285" t="s">
        <v>8220</v>
      </c>
      <c r="J285">
        <v>0</v>
      </c>
    </row>
    <row r="286" spans="6:10">
      <c r="F286" s="15" t="s">
        <v>8219</v>
      </c>
      <c r="G286" s="15">
        <v>70</v>
      </c>
      <c r="I286" t="s">
        <v>8220</v>
      </c>
      <c r="J286">
        <v>13</v>
      </c>
    </row>
    <row r="287" spans="6:10">
      <c r="F287" s="14" t="s">
        <v>8219</v>
      </c>
      <c r="G287" s="14">
        <v>271</v>
      </c>
      <c r="I287" t="s">
        <v>8220</v>
      </c>
      <c r="J287">
        <v>0</v>
      </c>
    </row>
    <row r="288" spans="6:10">
      <c r="F288" s="15" t="s">
        <v>8219</v>
      </c>
      <c r="G288" s="15">
        <v>55</v>
      </c>
      <c r="I288" t="s">
        <v>8220</v>
      </c>
      <c r="J288">
        <v>8</v>
      </c>
    </row>
    <row r="289" spans="6:10">
      <c r="F289" s="14" t="s">
        <v>8219</v>
      </c>
      <c r="G289" s="14">
        <v>35</v>
      </c>
      <c r="I289" t="s">
        <v>8220</v>
      </c>
      <c r="J289">
        <v>1</v>
      </c>
    </row>
    <row r="290" spans="6:10">
      <c r="F290" s="15" t="s">
        <v>8219</v>
      </c>
      <c r="G290" s="15">
        <v>22</v>
      </c>
      <c r="I290" t="s">
        <v>8220</v>
      </c>
      <c r="J290">
        <v>0</v>
      </c>
    </row>
    <row r="291" spans="6:10">
      <c r="F291" s="14" t="s">
        <v>8219</v>
      </c>
      <c r="G291" s="14">
        <v>38</v>
      </c>
      <c r="I291" t="s">
        <v>8220</v>
      </c>
      <c r="J291">
        <v>5</v>
      </c>
    </row>
    <row r="292" spans="6:10">
      <c r="F292" s="15" t="s">
        <v>8219</v>
      </c>
      <c r="G292" s="15">
        <v>15</v>
      </c>
      <c r="I292" t="s">
        <v>8220</v>
      </c>
      <c r="J292">
        <v>1</v>
      </c>
    </row>
    <row r="293" spans="6:10">
      <c r="F293" s="14" t="s">
        <v>8219</v>
      </c>
      <c r="G293" s="14">
        <v>7</v>
      </c>
      <c r="I293" t="s">
        <v>8220</v>
      </c>
      <c r="J293">
        <v>0</v>
      </c>
    </row>
    <row r="294" spans="6:10">
      <c r="F294" s="15" t="s">
        <v>8219</v>
      </c>
      <c r="G294" s="15">
        <v>241</v>
      </c>
      <c r="I294" t="s">
        <v>8220</v>
      </c>
      <c r="J294">
        <v>0</v>
      </c>
    </row>
    <row r="295" spans="6:10">
      <c r="F295" s="14" t="s">
        <v>8219</v>
      </c>
      <c r="G295" s="14">
        <v>55</v>
      </c>
      <c r="I295" t="s">
        <v>8220</v>
      </c>
      <c r="J295">
        <v>0</v>
      </c>
    </row>
    <row r="296" spans="6:10">
      <c r="F296" s="15" t="s">
        <v>8219</v>
      </c>
      <c r="G296" s="15">
        <v>171</v>
      </c>
      <c r="I296" t="s">
        <v>8220</v>
      </c>
      <c r="J296">
        <v>121</v>
      </c>
    </row>
    <row r="297" spans="6:10">
      <c r="F297" s="14" t="s">
        <v>8219</v>
      </c>
      <c r="G297" s="14">
        <v>208</v>
      </c>
      <c r="I297" t="s">
        <v>8220</v>
      </c>
      <c r="J297">
        <v>0</v>
      </c>
    </row>
    <row r="298" spans="6:10">
      <c r="F298" s="15" t="s">
        <v>8219</v>
      </c>
      <c r="G298" s="15">
        <v>21</v>
      </c>
      <c r="I298" t="s">
        <v>8220</v>
      </c>
      <c r="J298">
        <v>0</v>
      </c>
    </row>
    <row r="299" spans="6:10">
      <c r="F299" s="14" t="s">
        <v>8219</v>
      </c>
      <c r="G299" s="14">
        <v>25</v>
      </c>
      <c r="I299" t="s">
        <v>8220</v>
      </c>
      <c r="J299">
        <v>0</v>
      </c>
    </row>
    <row r="300" spans="6:10">
      <c r="F300" s="15" t="s">
        <v>8219</v>
      </c>
      <c r="G300" s="15">
        <v>52</v>
      </c>
      <c r="I300" t="s">
        <v>8220</v>
      </c>
      <c r="J300">
        <v>3</v>
      </c>
    </row>
    <row r="301" spans="6:10">
      <c r="F301" s="14" t="s">
        <v>8219</v>
      </c>
      <c r="G301" s="14">
        <v>104</v>
      </c>
      <c r="I301" t="s">
        <v>8220</v>
      </c>
      <c r="J301">
        <v>0</v>
      </c>
    </row>
    <row r="302" spans="6:10">
      <c r="F302" s="15" t="s">
        <v>8219</v>
      </c>
      <c r="G302" s="15">
        <v>73</v>
      </c>
      <c r="I302" t="s">
        <v>8220</v>
      </c>
      <c r="J302">
        <v>1</v>
      </c>
    </row>
    <row r="303" spans="6:10">
      <c r="F303" s="14" t="s">
        <v>8219</v>
      </c>
      <c r="G303" s="14">
        <v>34</v>
      </c>
      <c r="I303" t="s">
        <v>8220</v>
      </c>
      <c r="J303">
        <v>1</v>
      </c>
    </row>
    <row r="304" spans="6:10">
      <c r="F304" s="15" t="s">
        <v>8219</v>
      </c>
      <c r="G304" s="15">
        <v>56</v>
      </c>
      <c r="I304" t="s">
        <v>8220</v>
      </c>
      <c r="J304">
        <v>3</v>
      </c>
    </row>
    <row r="305" spans="6:10">
      <c r="F305" s="14" t="s">
        <v>8219</v>
      </c>
      <c r="G305" s="14">
        <v>31</v>
      </c>
      <c r="I305" t="s">
        <v>8220</v>
      </c>
      <c r="J305">
        <v>9</v>
      </c>
    </row>
    <row r="306" spans="6:10">
      <c r="F306" s="15" t="s">
        <v>8219</v>
      </c>
      <c r="G306" s="15">
        <v>84</v>
      </c>
      <c r="I306" t="s">
        <v>8220</v>
      </c>
      <c r="J306">
        <v>0</v>
      </c>
    </row>
    <row r="307" spans="6:10">
      <c r="F307" s="14" t="s">
        <v>8219</v>
      </c>
      <c r="G307" s="14">
        <v>130</v>
      </c>
      <c r="I307" t="s">
        <v>8220</v>
      </c>
      <c r="J307">
        <v>0</v>
      </c>
    </row>
    <row r="308" spans="6:10">
      <c r="F308" s="15" t="s">
        <v>8219</v>
      </c>
      <c r="G308" s="15">
        <v>12</v>
      </c>
      <c r="I308" t="s">
        <v>8220</v>
      </c>
      <c r="J308">
        <v>0</v>
      </c>
    </row>
    <row r="309" spans="6:10">
      <c r="F309" s="14" t="s">
        <v>8219</v>
      </c>
      <c r="G309" s="14">
        <v>23</v>
      </c>
      <c r="I309" t="s">
        <v>8220</v>
      </c>
      <c r="J309">
        <v>39</v>
      </c>
    </row>
    <row r="310" spans="6:10">
      <c r="F310" s="15" t="s">
        <v>8219</v>
      </c>
      <c r="G310" s="15">
        <v>158</v>
      </c>
      <c r="I310" t="s">
        <v>8220</v>
      </c>
      <c r="J310">
        <v>1</v>
      </c>
    </row>
    <row r="311" spans="6:10">
      <c r="F311" s="14" t="s">
        <v>8219</v>
      </c>
      <c r="G311" s="14">
        <v>30</v>
      </c>
      <c r="I311" t="s">
        <v>8220</v>
      </c>
      <c r="J311">
        <v>0</v>
      </c>
    </row>
    <row r="312" spans="6:10">
      <c r="F312" s="15" t="s">
        <v>8219</v>
      </c>
      <c r="G312" s="15">
        <v>18</v>
      </c>
      <c r="I312" t="s">
        <v>8220</v>
      </c>
      <c r="J312">
        <v>3</v>
      </c>
    </row>
    <row r="313" spans="6:10">
      <c r="F313" s="14" t="s">
        <v>8219</v>
      </c>
      <c r="G313" s="14">
        <v>29</v>
      </c>
      <c r="I313" t="s">
        <v>8220</v>
      </c>
      <c r="J313">
        <v>1</v>
      </c>
    </row>
    <row r="314" spans="6:10">
      <c r="F314" s="15" t="s">
        <v>8219</v>
      </c>
      <c r="G314" s="15">
        <v>31</v>
      </c>
      <c r="I314" t="s">
        <v>8220</v>
      </c>
      <c r="J314">
        <v>9</v>
      </c>
    </row>
    <row r="315" spans="6:10">
      <c r="F315" s="14" t="s">
        <v>8219</v>
      </c>
      <c r="G315" s="14">
        <v>173</v>
      </c>
      <c r="I315" t="s">
        <v>8220</v>
      </c>
      <c r="J315">
        <v>0</v>
      </c>
    </row>
    <row r="316" spans="6:10">
      <c r="F316" s="15" t="s">
        <v>8219</v>
      </c>
      <c r="G316" s="15">
        <v>17</v>
      </c>
      <c r="I316" t="s">
        <v>8220</v>
      </c>
      <c r="J316">
        <v>25</v>
      </c>
    </row>
    <row r="317" spans="6:10">
      <c r="F317" s="14" t="s">
        <v>8219</v>
      </c>
      <c r="G317" s="14">
        <v>48</v>
      </c>
      <c r="I317" t="s">
        <v>8220</v>
      </c>
      <c r="J317">
        <v>1</v>
      </c>
    </row>
    <row r="318" spans="6:10">
      <c r="F318" s="15" t="s">
        <v>8219</v>
      </c>
      <c r="G318" s="15">
        <v>59</v>
      </c>
      <c r="I318" t="s">
        <v>8220</v>
      </c>
      <c r="J318">
        <v>1</v>
      </c>
    </row>
    <row r="319" spans="6:10">
      <c r="F319" s="14" t="s">
        <v>8219</v>
      </c>
      <c r="G319" s="14">
        <v>39</v>
      </c>
      <c r="I319" t="s">
        <v>8220</v>
      </c>
      <c r="J319">
        <v>1</v>
      </c>
    </row>
    <row r="320" spans="6:10">
      <c r="F320" s="15" t="s">
        <v>8219</v>
      </c>
      <c r="G320" s="15">
        <v>59</v>
      </c>
      <c r="I320" t="s">
        <v>8220</v>
      </c>
      <c r="J320">
        <v>0</v>
      </c>
    </row>
    <row r="321" spans="6:10">
      <c r="F321" s="14" t="s">
        <v>8219</v>
      </c>
      <c r="G321" s="14">
        <v>60</v>
      </c>
      <c r="I321" t="s">
        <v>8220</v>
      </c>
      <c r="J321">
        <v>6</v>
      </c>
    </row>
    <row r="322" spans="6:10">
      <c r="F322" s="15" t="s">
        <v>8219</v>
      </c>
      <c r="G322" s="15">
        <v>20</v>
      </c>
      <c r="I322" t="s">
        <v>8220</v>
      </c>
      <c r="J322">
        <v>1</v>
      </c>
    </row>
    <row r="323" spans="6:10">
      <c r="F323" s="14" t="s">
        <v>8219</v>
      </c>
      <c r="G323" s="14">
        <v>2</v>
      </c>
      <c r="I323" t="s">
        <v>8221</v>
      </c>
      <c r="J323">
        <v>18</v>
      </c>
    </row>
    <row r="324" spans="6:10">
      <c r="F324" s="15" t="s">
        <v>8219</v>
      </c>
      <c r="G324" s="15">
        <v>315</v>
      </c>
      <c r="I324" t="s">
        <v>8221</v>
      </c>
      <c r="J324">
        <v>9</v>
      </c>
    </row>
    <row r="325" spans="6:10">
      <c r="F325" s="14" t="s">
        <v>8219</v>
      </c>
      <c r="G325" s="14">
        <v>2174</v>
      </c>
      <c r="I325" t="s">
        <v>8221</v>
      </c>
      <c r="J325">
        <v>4</v>
      </c>
    </row>
    <row r="326" spans="6:10">
      <c r="F326" s="15" t="s">
        <v>8219</v>
      </c>
      <c r="G326" s="15">
        <v>152</v>
      </c>
      <c r="I326" t="s">
        <v>8221</v>
      </c>
      <c r="J326">
        <v>7</v>
      </c>
    </row>
    <row r="327" spans="6:10">
      <c r="F327" s="14" t="s">
        <v>8219</v>
      </c>
      <c r="G327" s="14">
        <v>1021</v>
      </c>
      <c r="I327" t="s">
        <v>8221</v>
      </c>
      <c r="J327">
        <v>29</v>
      </c>
    </row>
    <row r="328" spans="6:10">
      <c r="F328" s="15" t="s">
        <v>8219</v>
      </c>
      <c r="G328" s="15">
        <v>237</v>
      </c>
      <c r="I328" t="s">
        <v>8221</v>
      </c>
      <c r="J328">
        <v>12</v>
      </c>
    </row>
    <row r="329" spans="6:10">
      <c r="F329" s="14" t="s">
        <v>8219</v>
      </c>
      <c r="G329" s="14">
        <v>27</v>
      </c>
      <c r="I329" t="s">
        <v>8221</v>
      </c>
      <c r="J329">
        <v>4</v>
      </c>
    </row>
    <row r="330" spans="6:10">
      <c r="F330" s="15" t="s">
        <v>8219</v>
      </c>
      <c r="G330" s="15">
        <v>17</v>
      </c>
      <c r="I330" t="s">
        <v>8221</v>
      </c>
      <c r="J330">
        <v>28</v>
      </c>
    </row>
    <row r="331" spans="6:10">
      <c r="F331" s="14" t="s">
        <v>8219</v>
      </c>
      <c r="G331" s="14">
        <v>27</v>
      </c>
      <c r="I331" t="s">
        <v>8221</v>
      </c>
      <c r="J331">
        <v>25</v>
      </c>
    </row>
    <row r="332" spans="6:10">
      <c r="F332" s="15" t="s">
        <v>8219</v>
      </c>
      <c r="G332" s="15">
        <v>82</v>
      </c>
      <c r="I332" t="s">
        <v>8221</v>
      </c>
      <c r="J332">
        <v>28</v>
      </c>
    </row>
    <row r="333" spans="6:10">
      <c r="F333" s="14" t="s">
        <v>8219</v>
      </c>
      <c r="G333" s="14">
        <v>48</v>
      </c>
      <c r="I333" t="s">
        <v>8221</v>
      </c>
      <c r="J333">
        <v>310</v>
      </c>
    </row>
    <row r="334" spans="6:10">
      <c r="F334" s="15" t="s">
        <v>8219</v>
      </c>
      <c r="G334" s="15">
        <v>105</v>
      </c>
      <c r="I334" t="s">
        <v>8221</v>
      </c>
      <c r="J334">
        <v>15</v>
      </c>
    </row>
    <row r="335" spans="6:10">
      <c r="F335" s="14" t="s">
        <v>8219</v>
      </c>
      <c r="G335" s="14">
        <v>28</v>
      </c>
      <c r="I335" t="s">
        <v>8221</v>
      </c>
      <c r="J335">
        <v>215</v>
      </c>
    </row>
    <row r="336" spans="6:10">
      <c r="F336" s="15" t="s">
        <v>8219</v>
      </c>
      <c r="G336" s="15">
        <v>1107</v>
      </c>
      <c r="I336" t="s">
        <v>8221</v>
      </c>
      <c r="J336">
        <v>3</v>
      </c>
    </row>
    <row r="337" spans="6:10">
      <c r="F337" s="14" t="s">
        <v>8219</v>
      </c>
      <c r="G337" s="14">
        <v>1013</v>
      </c>
      <c r="I337" t="s">
        <v>8221</v>
      </c>
      <c r="J337">
        <v>2</v>
      </c>
    </row>
    <row r="338" spans="6:10">
      <c r="F338" s="15" t="s">
        <v>8219</v>
      </c>
      <c r="G338" s="15">
        <v>274</v>
      </c>
      <c r="I338" t="s">
        <v>8221</v>
      </c>
      <c r="J338">
        <v>26</v>
      </c>
    </row>
    <row r="339" spans="6:10">
      <c r="F339" s="14" t="s">
        <v>8219</v>
      </c>
      <c r="G339" s="14">
        <v>87</v>
      </c>
      <c r="I339" t="s">
        <v>8221</v>
      </c>
      <c r="J339">
        <v>24</v>
      </c>
    </row>
    <row r="340" spans="6:10">
      <c r="F340" s="15" t="s">
        <v>8219</v>
      </c>
      <c r="G340" s="15">
        <v>99</v>
      </c>
      <c r="I340" t="s">
        <v>8221</v>
      </c>
      <c r="J340">
        <v>96</v>
      </c>
    </row>
    <row r="341" spans="6:10">
      <c r="F341" s="14" t="s">
        <v>8219</v>
      </c>
      <c r="G341" s="14">
        <v>276</v>
      </c>
      <c r="I341" t="s">
        <v>8221</v>
      </c>
      <c r="J341">
        <v>17</v>
      </c>
    </row>
    <row r="342" spans="6:10">
      <c r="F342" s="15" t="s">
        <v>8219</v>
      </c>
      <c r="G342" s="15">
        <v>21</v>
      </c>
      <c r="I342" t="s">
        <v>8221</v>
      </c>
      <c r="J342">
        <v>94</v>
      </c>
    </row>
    <row r="343" spans="6:10">
      <c r="F343" s="14" t="s">
        <v>8219</v>
      </c>
      <c r="G343" s="14">
        <v>41</v>
      </c>
      <c r="I343" t="s">
        <v>8221</v>
      </c>
      <c r="J343">
        <v>129</v>
      </c>
    </row>
    <row r="344" spans="6:10">
      <c r="F344" s="15" t="s">
        <v>8219</v>
      </c>
      <c r="G344" s="15">
        <v>119</v>
      </c>
      <c r="I344" t="s">
        <v>8221</v>
      </c>
      <c r="J344">
        <v>1</v>
      </c>
    </row>
    <row r="345" spans="6:10">
      <c r="F345" s="14" t="s">
        <v>8219</v>
      </c>
      <c r="G345" s="14">
        <v>153</v>
      </c>
      <c r="I345" t="s">
        <v>8221</v>
      </c>
      <c r="J345">
        <v>4</v>
      </c>
    </row>
    <row r="346" spans="6:10">
      <c r="F346" s="15" t="s">
        <v>8219</v>
      </c>
      <c r="G346" s="15">
        <v>100</v>
      </c>
      <c r="I346" t="s">
        <v>8221</v>
      </c>
      <c r="J346">
        <v>3</v>
      </c>
    </row>
    <row r="347" spans="6:10">
      <c r="F347" s="14" t="s">
        <v>8219</v>
      </c>
      <c r="G347" s="14">
        <v>143</v>
      </c>
      <c r="I347" t="s">
        <v>8221</v>
      </c>
      <c r="J347">
        <v>135</v>
      </c>
    </row>
    <row r="348" spans="6:10">
      <c r="F348" s="15" t="s">
        <v>8219</v>
      </c>
      <c r="G348" s="15">
        <v>140</v>
      </c>
      <c r="I348" t="s">
        <v>8221</v>
      </c>
      <c r="J348">
        <v>10</v>
      </c>
    </row>
    <row r="349" spans="6:10">
      <c r="F349" s="14" t="s">
        <v>8219</v>
      </c>
      <c r="G349" s="14">
        <v>35</v>
      </c>
      <c r="I349" t="s">
        <v>8221</v>
      </c>
      <c r="J349">
        <v>0</v>
      </c>
    </row>
    <row r="350" spans="6:10">
      <c r="F350" s="15" t="s">
        <v>8219</v>
      </c>
      <c r="G350" s="15">
        <v>149</v>
      </c>
      <c r="I350" t="s">
        <v>8221</v>
      </c>
      <c r="J350">
        <v>6</v>
      </c>
    </row>
    <row r="351" spans="6:10">
      <c r="F351" s="14" t="s">
        <v>8219</v>
      </c>
      <c r="G351" s="14">
        <v>130</v>
      </c>
      <c r="I351" t="s">
        <v>8221</v>
      </c>
      <c r="J351">
        <v>36</v>
      </c>
    </row>
    <row r="352" spans="6:10">
      <c r="F352" s="15" t="s">
        <v>8219</v>
      </c>
      <c r="G352" s="15">
        <v>120</v>
      </c>
      <c r="I352" t="s">
        <v>8221</v>
      </c>
      <c r="J352">
        <v>336</v>
      </c>
    </row>
    <row r="353" spans="6:10">
      <c r="F353" s="14" t="s">
        <v>8219</v>
      </c>
      <c r="G353" s="14">
        <v>265</v>
      </c>
      <c r="I353" t="s">
        <v>8221</v>
      </c>
      <c r="J353">
        <v>34</v>
      </c>
    </row>
    <row r="354" spans="6:10">
      <c r="F354" s="15" t="s">
        <v>8219</v>
      </c>
      <c r="G354" s="15">
        <v>71</v>
      </c>
      <c r="I354" t="s">
        <v>8221</v>
      </c>
      <c r="J354">
        <v>10</v>
      </c>
    </row>
    <row r="355" spans="6:10">
      <c r="F355" s="14" t="s">
        <v>8219</v>
      </c>
      <c r="G355" s="14">
        <v>13</v>
      </c>
      <c r="I355" t="s">
        <v>8221</v>
      </c>
      <c r="J355">
        <v>201</v>
      </c>
    </row>
    <row r="356" spans="6:10">
      <c r="F356" s="15" t="s">
        <v>8219</v>
      </c>
      <c r="G356" s="15">
        <v>169</v>
      </c>
      <c r="I356" t="s">
        <v>8221</v>
      </c>
      <c r="J356">
        <v>296</v>
      </c>
    </row>
    <row r="357" spans="6:10">
      <c r="F357" s="14" t="s">
        <v>8219</v>
      </c>
      <c r="G357" s="14">
        <v>57</v>
      </c>
      <c r="I357" t="s">
        <v>8221</v>
      </c>
      <c r="J357">
        <v>7</v>
      </c>
    </row>
    <row r="358" spans="6:10">
      <c r="F358" s="15" t="s">
        <v>8219</v>
      </c>
      <c r="G358" s="15">
        <v>229</v>
      </c>
      <c r="I358" t="s">
        <v>8221</v>
      </c>
      <c r="J358">
        <v>7</v>
      </c>
    </row>
    <row r="359" spans="6:10">
      <c r="F359" s="14" t="s">
        <v>8219</v>
      </c>
      <c r="G359" s="14">
        <v>108</v>
      </c>
      <c r="I359" t="s">
        <v>8221</v>
      </c>
      <c r="J359">
        <v>1</v>
      </c>
    </row>
    <row r="360" spans="6:10">
      <c r="F360" s="15" t="s">
        <v>8219</v>
      </c>
      <c r="G360" s="15">
        <v>108</v>
      </c>
      <c r="I360" t="s">
        <v>8221</v>
      </c>
      <c r="J360">
        <v>114</v>
      </c>
    </row>
    <row r="361" spans="6:10">
      <c r="F361" s="14" t="s">
        <v>8219</v>
      </c>
      <c r="G361" s="14">
        <v>41</v>
      </c>
      <c r="I361" t="s">
        <v>8221</v>
      </c>
      <c r="J361">
        <v>29</v>
      </c>
    </row>
    <row r="362" spans="6:10">
      <c r="F362" s="15" t="s">
        <v>8219</v>
      </c>
      <c r="G362" s="15">
        <v>139</v>
      </c>
      <c r="I362" t="s">
        <v>8221</v>
      </c>
      <c r="J362">
        <v>890</v>
      </c>
    </row>
    <row r="363" spans="6:10">
      <c r="F363" s="14" t="s">
        <v>8219</v>
      </c>
      <c r="G363" s="14">
        <v>19</v>
      </c>
      <c r="I363" t="s">
        <v>8221</v>
      </c>
      <c r="J363">
        <v>31</v>
      </c>
    </row>
    <row r="364" spans="6:10">
      <c r="F364" s="15" t="s">
        <v>8219</v>
      </c>
      <c r="G364" s="15">
        <v>94</v>
      </c>
      <c r="I364" t="s">
        <v>8221</v>
      </c>
      <c r="J364">
        <v>21</v>
      </c>
    </row>
    <row r="365" spans="6:10">
      <c r="F365" s="14" t="s">
        <v>8219</v>
      </c>
      <c r="G365" s="14">
        <v>23</v>
      </c>
      <c r="I365" t="s">
        <v>8221</v>
      </c>
      <c r="J365">
        <v>37</v>
      </c>
    </row>
    <row r="366" spans="6:10">
      <c r="F366" s="15" t="s">
        <v>8219</v>
      </c>
      <c r="G366" s="15">
        <v>15</v>
      </c>
      <c r="I366" t="s">
        <v>8221</v>
      </c>
      <c r="J366">
        <v>7</v>
      </c>
    </row>
    <row r="367" spans="6:10">
      <c r="F367" s="14" t="s">
        <v>8219</v>
      </c>
      <c r="G367" s="14">
        <v>62</v>
      </c>
      <c r="I367" t="s">
        <v>8221</v>
      </c>
      <c r="J367">
        <v>4</v>
      </c>
    </row>
    <row r="368" spans="6:10">
      <c r="F368" s="15" t="s">
        <v>8219</v>
      </c>
      <c r="G368" s="15">
        <v>74</v>
      </c>
      <c r="I368" t="s">
        <v>8221</v>
      </c>
      <c r="J368">
        <v>5</v>
      </c>
    </row>
    <row r="369" spans="6:10">
      <c r="F369" s="14" t="s">
        <v>8219</v>
      </c>
      <c r="G369" s="14">
        <v>97</v>
      </c>
      <c r="I369" t="s">
        <v>8221</v>
      </c>
      <c r="J369">
        <v>0</v>
      </c>
    </row>
    <row r="370" spans="6:10">
      <c r="F370" s="15" t="s">
        <v>8219</v>
      </c>
      <c r="G370" s="15">
        <v>55</v>
      </c>
      <c r="I370" t="s">
        <v>8221</v>
      </c>
      <c r="J370">
        <v>456</v>
      </c>
    </row>
    <row r="371" spans="6:10">
      <c r="F371" s="14" t="s">
        <v>8219</v>
      </c>
      <c r="G371" s="14">
        <v>44</v>
      </c>
      <c r="I371" t="s">
        <v>8221</v>
      </c>
      <c r="J371">
        <v>369</v>
      </c>
    </row>
    <row r="372" spans="6:10">
      <c r="F372" s="15" t="s">
        <v>8219</v>
      </c>
      <c r="G372" s="15">
        <v>110</v>
      </c>
      <c r="I372" t="s">
        <v>8221</v>
      </c>
      <c r="J372">
        <v>2</v>
      </c>
    </row>
    <row r="373" spans="6:10">
      <c r="F373" s="14" t="s">
        <v>8219</v>
      </c>
      <c r="G373" s="14">
        <v>59</v>
      </c>
      <c r="I373" t="s">
        <v>8221</v>
      </c>
      <c r="J373">
        <v>0</v>
      </c>
    </row>
    <row r="374" spans="6:10">
      <c r="F374" s="15" t="s">
        <v>8219</v>
      </c>
      <c r="G374" s="15">
        <v>62</v>
      </c>
      <c r="I374" t="s">
        <v>8221</v>
      </c>
      <c r="J374">
        <v>338</v>
      </c>
    </row>
    <row r="375" spans="6:10">
      <c r="F375" s="14" t="s">
        <v>8219</v>
      </c>
      <c r="G375" s="14">
        <v>105</v>
      </c>
      <c r="I375" t="s">
        <v>8221</v>
      </c>
      <c r="J375">
        <v>4</v>
      </c>
    </row>
    <row r="376" spans="6:10">
      <c r="F376" s="15" t="s">
        <v>8219</v>
      </c>
      <c r="G376" s="15">
        <v>26</v>
      </c>
      <c r="I376" t="s">
        <v>8221</v>
      </c>
      <c r="J376">
        <v>1</v>
      </c>
    </row>
    <row r="377" spans="6:10">
      <c r="F377" s="14" t="s">
        <v>8219</v>
      </c>
      <c r="G377" s="14">
        <v>49</v>
      </c>
      <c r="I377" t="s">
        <v>8221</v>
      </c>
      <c r="J377">
        <v>28</v>
      </c>
    </row>
    <row r="378" spans="6:10">
      <c r="F378" s="15" t="s">
        <v>8219</v>
      </c>
      <c r="G378" s="15">
        <v>68</v>
      </c>
      <c r="I378" t="s">
        <v>8221</v>
      </c>
      <c r="J378">
        <v>12</v>
      </c>
    </row>
    <row r="379" spans="6:10">
      <c r="F379" s="14" t="s">
        <v>8219</v>
      </c>
      <c r="G379" s="14">
        <v>22</v>
      </c>
      <c r="I379" t="s">
        <v>8221</v>
      </c>
      <c r="J379">
        <v>16</v>
      </c>
    </row>
    <row r="380" spans="6:10">
      <c r="F380" s="15" t="s">
        <v>8219</v>
      </c>
      <c r="G380" s="15">
        <v>18</v>
      </c>
      <c r="I380" t="s">
        <v>8221</v>
      </c>
      <c r="J380">
        <v>4</v>
      </c>
    </row>
    <row r="381" spans="6:10">
      <c r="F381" s="14" t="s">
        <v>8219</v>
      </c>
      <c r="G381" s="14">
        <v>19</v>
      </c>
      <c r="I381" t="s">
        <v>8221</v>
      </c>
      <c r="J381">
        <v>4</v>
      </c>
    </row>
    <row r="382" spans="6:10">
      <c r="F382" s="15" t="s">
        <v>8219</v>
      </c>
      <c r="G382" s="15">
        <v>99</v>
      </c>
      <c r="I382" t="s">
        <v>8221</v>
      </c>
      <c r="J382">
        <v>10</v>
      </c>
    </row>
    <row r="383" spans="6:10">
      <c r="F383" s="14" t="s">
        <v>8219</v>
      </c>
      <c r="G383" s="14">
        <v>27</v>
      </c>
      <c r="I383" t="s">
        <v>8221</v>
      </c>
      <c r="J383">
        <v>0</v>
      </c>
    </row>
    <row r="384" spans="6:10">
      <c r="F384" s="15" t="s">
        <v>8219</v>
      </c>
      <c r="G384" s="15">
        <v>25</v>
      </c>
      <c r="I384" t="s">
        <v>8221</v>
      </c>
      <c r="J384">
        <v>6</v>
      </c>
    </row>
    <row r="385" spans="6:10">
      <c r="F385" s="14" t="s">
        <v>8219</v>
      </c>
      <c r="G385" s="14">
        <v>14</v>
      </c>
      <c r="I385" t="s">
        <v>8221</v>
      </c>
      <c r="J385">
        <v>0</v>
      </c>
    </row>
    <row r="386" spans="6:10">
      <c r="F386" s="15" t="s">
        <v>8219</v>
      </c>
      <c r="G386" s="15">
        <v>35</v>
      </c>
      <c r="I386" t="s">
        <v>8221</v>
      </c>
      <c r="J386">
        <v>1</v>
      </c>
    </row>
    <row r="387" spans="6:10">
      <c r="F387" s="14" t="s">
        <v>8219</v>
      </c>
      <c r="G387" s="14">
        <v>10</v>
      </c>
      <c r="I387" t="s">
        <v>8221</v>
      </c>
      <c r="J387">
        <v>0</v>
      </c>
    </row>
    <row r="388" spans="6:10">
      <c r="F388" s="15" t="s">
        <v>8219</v>
      </c>
      <c r="G388" s="15">
        <v>29</v>
      </c>
      <c r="I388" t="s">
        <v>8221</v>
      </c>
      <c r="J388">
        <v>44</v>
      </c>
    </row>
    <row r="389" spans="6:10">
      <c r="F389" s="14" t="s">
        <v>8219</v>
      </c>
      <c r="G389" s="14">
        <v>44</v>
      </c>
      <c r="I389" t="s">
        <v>8221</v>
      </c>
      <c r="J389">
        <v>0</v>
      </c>
    </row>
    <row r="390" spans="6:10">
      <c r="F390" s="15" t="s">
        <v>8219</v>
      </c>
      <c r="G390" s="15">
        <v>17</v>
      </c>
      <c r="I390" t="s">
        <v>8221</v>
      </c>
      <c r="J390">
        <v>3</v>
      </c>
    </row>
    <row r="391" spans="6:10">
      <c r="F391" s="14" t="s">
        <v>8219</v>
      </c>
      <c r="G391" s="14">
        <v>34</v>
      </c>
      <c r="I391" t="s">
        <v>8221</v>
      </c>
      <c r="J391">
        <v>0</v>
      </c>
    </row>
    <row r="392" spans="6:10">
      <c r="F392" s="15" t="s">
        <v>8219</v>
      </c>
      <c r="G392" s="15">
        <v>14</v>
      </c>
      <c r="I392" t="s">
        <v>8221</v>
      </c>
      <c r="J392">
        <v>52</v>
      </c>
    </row>
    <row r="393" spans="6:10">
      <c r="F393" s="14" t="s">
        <v>8219</v>
      </c>
      <c r="G393" s="14">
        <v>156</v>
      </c>
      <c r="I393" t="s">
        <v>8221</v>
      </c>
      <c r="J393">
        <v>0</v>
      </c>
    </row>
    <row r="394" spans="6:10">
      <c r="F394" s="15" t="s">
        <v>8219</v>
      </c>
      <c r="G394" s="15">
        <v>128</v>
      </c>
      <c r="I394" t="s">
        <v>8221</v>
      </c>
      <c r="J394">
        <v>1</v>
      </c>
    </row>
    <row r="395" spans="6:10">
      <c r="F395" s="14" t="s">
        <v>8219</v>
      </c>
      <c r="G395" s="14">
        <v>60</v>
      </c>
      <c r="I395" t="s">
        <v>8221</v>
      </c>
      <c r="J395">
        <v>1</v>
      </c>
    </row>
    <row r="396" spans="6:10">
      <c r="F396" s="15" t="s">
        <v>8219</v>
      </c>
      <c r="G396" s="15">
        <v>32</v>
      </c>
      <c r="I396" t="s">
        <v>8221</v>
      </c>
      <c r="J396">
        <v>2</v>
      </c>
    </row>
    <row r="397" spans="6:10">
      <c r="F397" s="14" t="s">
        <v>8219</v>
      </c>
      <c r="G397" s="14">
        <v>53</v>
      </c>
      <c r="I397" t="s">
        <v>8221</v>
      </c>
      <c r="J397">
        <v>9</v>
      </c>
    </row>
    <row r="398" spans="6:10">
      <c r="F398" s="15" t="s">
        <v>8219</v>
      </c>
      <c r="G398" s="15">
        <v>184</v>
      </c>
      <c r="I398" t="s">
        <v>8221</v>
      </c>
      <c r="J398">
        <v>5</v>
      </c>
    </row>
    <row r="399" spans="6:10">
      <c r="F399" s="14" t="s">
        <v>8219</v>
      </c>
      <c r="G399" s="14">
        <v>90</v>
      </c>
      <c r="I399" t="s">
        <v>8221</v>
      </c>
      <c r="J399">
        <v>57</v>
      </c>
    </row>
    <row r="400" spans="6:10">
      <c r="F400" s="15" t="s">
        <v>8219</v>
      </c>
      <c r="G400" s="15">
        <v>71</v>
      </c>
      <c r="I400" t="s">
        <v>8221</v>
      </c>
      <c r="J400">
        <v>3</v>
      </c>
    </row>
    <row r="401" spans="6:10">
      <c r="F401" s="14" t="s">
        <v>8219</v>
      </c>
      <c r="G401" s="14">
        <v>87</v>
      </c>
      <c r="I401" t="s">
        <v>8221</v>
      </c>
      <c r="J401">
        <v>1</v>
      </c>
    </row>
    <row r="402" spans="6:10">
      <c r="F402" s="15" t="s">
        <v>8219</v>
      </c>
      <c r="G402" s="15">
        <v>28</v>
      </c>
      <c r="I402" t="s">
        <v>8221</v>
      </c>
      <c r="J402">
        <v>6</v>
      </c>
    </row>
    <row r="403" spans="6:10">
      <c r="F403" s="14" t="s">
        <v>8219</v>
      </c>
      <c r="G403" s="14">
        <v>56</v>
      </c>
      <c r="I403" t="s">
        <v>8221</v>
      </c>
      <c r="J403">
        <v>48</v>
      </c>
    </row>
    <row r="404" spans="6:10">
      <c r="F404" s="15" t="s">
        <v>8219</v>
      </c>
      <c r="G404" s="15">
        <v>51</v>
      </c>
      <c r="I404" t="s">
        <v>8221</v>
      </c>
      <c r="J404">
        <v>2</v>
      </c>
    </row>
    <row r="405" spans="6:10">
      <c r="F405" s="14" t="s">
        <v>8219</v>
      </c>
      <c r="G405" s="14">
        <v>75</v>
      </c>
      <c r="I405" t="s">
        <v>8221</v>
      </c>
      <c r="J405">
        <v>4</v>
      </c>
    </row>
    <row r="406" spans="6:10">
      <c r="F406" s="15" t="s">
        <v>8219</v>
      </c>
      <c r="G406" s="15">
        <v>38</v>
      </c>
      <c r="I406" t="s">
        <v>8221</v>
      </c>
      <c r="J406">
        <v>5</v>
      </c>
    </row>
    <row r="407" spans="6:10">
      <c r="F407" s="14" t="s">
        <v>8219</v>
      </c>
      <c r="G407" s="14">
        <v>18</v>
      </c>
      <c r="I407" t="s">
        <v>8221</v>
      </c>
      <c r="J407">
        <v>79</v>
      </c>
    </row>
    <row r="408" spans="6:10">
      <c r="F408" s="15" t="s">
        <v>8219</v>
      </c>
      <c r="G408" s="15">
        <v>54</v>
      </c>
      <c r="I408" t="s">
        <v>8221</v>
      </c>
      <c r="J408">
        <v>2</v>
      </c>
    </row>
    <row r="409" spans="6:10">
      <c r="F409" s="14" t="s">
        <v>8219</v>
      </c>
      <c r="G409" s="14">
        <v>71</v>
      </c>
      <c r="I409" t="s">
        <v>8221</v>
      </c>
      <c r="J409">
        <v>11</v>
      </c>
    </row>
    <row r="410" spans="6:10">
      <c r="F410" s="15" t="s">
        <v>8219</v>
      </c>
      <c r="G410" s="15">
        <v>57</v>
      </c>
      <c r="I410" t="s">
        <v>8221</v>
      </c>
      <c r="J410">
        <v>11</v>
      </c>
    </row>
    <row r="411" spans="6:10">
      <c r="F411" s="14" t="s">
        <v>8219</v>
      </c>
      <c r="G411" s="14">
        <v>43</v>
      </c>
      <c r="I411" t="s">
        <v>8221</v>
      </c>
      <c r="J411">
        <v>1</v>
      </c>
    </row>
    <row r="412" spans="6:10">
      <c r="F412" s="15" t="s">
        <v>8219</v>
      </c>
      <c r="G412" s="15">
        <v>52</v>
      </c>
      <c r="I412" t="s">
        <v>8221</v>
      </c>
      <c r="J412">
        <v>3</v>
      </c>
    </row>
    <row r="413" spans="6:10">
      <c r="F413" s="14" t="s">
        <v>8219</v>
      </c>
      <c r="G413" s="14">
        <v>27</v>
      </c>
      <c r="I413" t="s">
        <v>8221</v>
      </c>
      <c r="J413">
        <v>5</v>
      </c>
    </row>
    <row r="414" spans="6:10">
      <c r="F414" s="15" t="s">
        <v>8219</v>
      </c>
      <c r="G414" s="15">
        <v>12</v>
      </c>
      <c r="I414" t="s">
        <v>8221</v>
      </c>
      <c r="J414">
        <v>12</v>
      </c>
    </row>
    <row r="415" spans="6:10">
      <c r="F415" s="14" t="s">
        <v>8219</v>
      </c>
      <c r="G415" s="14">
        <v>33</v>
      </c>
      <c r="I415" t="s">
        <v>8221</v>
      </c>
      <c r="J415">
        <v>2</v>
      </c>
    </row>
    <row r="416" spans="6:10">
      <c r="F416" s="15" t="s">
        <v>8219</v>
      </c>
      <c r="G416" s="15">
        <v>96</v>
      </c>
      <c r="I416" t="s">
        <v>8221</v>
      </c>
      <c r="J416">
        <v>5</v>
      </c>
    </row>
    <row r="417" spans="6:10">
      <c r="F417" s="14" t="s">
        <v>8219</v>
      </c>
      <c r="G417" s="14">
        <v>28</v>
      </c>
      <c r="I417" t="s">
        <v>8221</v>
      </c>
      <c r="J417">
        <v>21</v>
      </c>
    </row>
    <row r="418" spans="6:10">
      <c r="F418" s="15" t="s">
        <v>8219</v>
      </c>
      <c r="G418" s="15">
        <v>43</v>
      </c>
      <c r="I418" t="s">
        <v>8221</v>
      </c>
      <c r="J418">
        <v>0</v>
      </c>
    </row>
    <row r="419" spans="6:10">
      <c r="F419" s="14" t="s">
        <v>8219</v>
      </c>
      <c r="G419" s="14">
        <v>205</v>
      </c>
      <c r="I419" t="s">
        <v>8221</v>
      </c>
      <c r="J419">
        <v>45</v>
      </c>
    </row>
    <row r="420" spans="6:10">
      <c r="F420" s="15" t="s">
        <v>8219</v>
      </c>
      <c r="G420" s="15">
        <v>23</v>
      </c>
      <c r="I420" t="s">
        <v>8221</v>
      </c>
      <c r="J420">
        <v>29</v>
      </c>
    </row>
    <row r="421" spans="6:10">
      <c r="F421" s="14" t="s">
        <v>8219</v>
      </c>
      <c r="G421" s="14">
        <v>19</v>
      </c>
      <c r="I421" t="s">
        <v>8221</v>
      </c>
      <c r="J421">
        <v>2</v>
      </c>
    </row>
    <row r="422" spans="6:10">
      <c r="F422" s="15" t="s">
        <v>8219</v>
      </c>
      <c r="G422" s="15">
        <v>14</v>
      </c>
      <c r="I422" t="s">
        <v>8221</v>
      </c>
      <c r="J422">
        <v>30</v>
      </c>
    </row>
    <row r="423" spans="6:10">
      <c r="F423" s="14" t="s">
        <v>8219</v>
      </c>
      <c r="G423" s="14">
        <v>38</v>
      </c>
      <c r="I423" t="s">
        <v>8221</v>
      </c>
      <c r="J423">
        <v>8</v>
      </c>
    </row>
    <row r="424" spans="6:10">
      <c r="F424" s="15" t="s">
        <v>8219</v>
      </c>
      <c r="G424" s="15">
        <v>78</v>
      </c>
      <c r="I424" t="s">
        <v>8221</v>
      </c>
      <c r="J424">
        <v>1</v>
      </c>
    </row>
    <row r="425" spans="6:10">
      <c r="F425" s="14" t="s">
        <v>8219</v>
      </c>
      <c r="G425" s="14">
        <v>69</v>
      </c>
      <c r="I425" t="s">
        <v>8221</v>
      </c>
      <c r="J425">
        <v>14</v>
      </c>
    </row>
    <row r="426" spans="6:10">
      <c r="F426" s="15" t="s">
        <v>8219</v>
      </c>
      <c r="G426" s="15">
        <v>33</v>
      </c>
      <c r="I426" t="s">
        <v>8221</v>
      </c>
      <c r="J426">
        <v>24</v>
      </c>
    </row>
    <row r="427" spans="6:10">
      <c r="F427" s="14" t="s">
        <v>8219</v>
      </c>
      <c r="G427" s="14">
        <v>54</v>
      </c>
      <c r="I427" t="s">
        <v>8221</v>
      </c>
      <c r="J427">
        <v>2</v>
      </c>
    </row>
    <row r="428" spans="6:10">
      <c r="F428" s="15" t="s">
        <v>8219</v>
      </c>
      <c r="G428" s="15">
        <v>99</v>
      </c>
      <c r="I428" t="s">
        <v>8221</v>
      </c>
      <c r="J428">
        <v>21</v>
      </c>
    </row>
    <row r="429" spans="6:10">
      <c r="F429" s="14" t="s">
        <v>8219</v>
      </c>
      <c r="G429" s="14">
        <v>49</v>
      </c>
      <c r="I429" t="s">
        <v>8221</v>
      </c>
      <c r="J429">
        <v>7</v>
      </c>
    </row>
    <row r="430" spans="6:10">
      <c r="F430" s="15" t="s">
        <v>8219</v>
      </c>
      <c r="G430" s="15">
        <v>11</v>
      </c>
      <c r="I430" t="s">
        <v>8221</v>
      </c>
      <c r="J430">
        <v>0</v>
      </c>
    </row>
    <row r="431" spans="6:10">
      <c r="F431" s="14" t="s">
        <v>8219</v>
      </c>
      <c r="G431" s="14">
        <v>38</v>
      </c>
      <c r="I431" t="s">
        <v>8221</v>
      </c>
      <c r="J431">
        <v>4</v>
      </c>
    </row>
    <row r="432" spans="6:10">
      <c r="F432" s="15" t="s">
        <v>8219</v>
      </c>
      <c r="G432" s="15">
        <v>16</v>
      </c>
      <c r="I432" t="s">
        <v>8221</v>
      </c>
      <c r="J432">
        <v>32</v>
      </c>
    </row>
    <row r="433" spans="6:10">
      <c r="F433" s="14" t="s">
        <v>8219</v>
      </c>
      <c r="G433" s="14">
        <v>32</v>
      </c>
      <c r="I433" t="s">
        <v>8221</v>
      </c>
      <c r="J433">
        <v>4</v>
      </c>
    </row>
    <row r="434" spans="6:10">
      <c r="F434" s="15" t="s">
        <v>8219</v>
      </c>
      <c r="G434" s="15">
        <v>20</v>
      </c>
      <c r="I434" t="s">
        <v>8221</v>
      </c>
      <c r="J434">
        <v>9</v>
      </c>
    </row>
    <row r="435" spans="6:10">
      <c r="F435" s="14" t="s">
        <v>8219</v>
      </c>
      <c r="G435" s="14">
        <v>154</v>
      </c>
      <c r="I435" t="s">
        <v>8221</v>
      </c>
      <c r="J435">
        <v>17</v>
      </c>
    </row>
    <row r="436" spans="6:10">
      <c r="F436" s="15" t="s">
        <v>8219</v>
      </c>
      <c r="G436" s="15">
        <v>41</v>
      </c>
      <c r="I436" t="s">
        <v>8221</v>
      </c>
      <c r="J436">
        <v>5</v>
      </c>
    </row>
    <row r="437" spans="6:10">
      <c r="F437" s="14" t="s">
        <v>8219</v>
      </c>
      <c r="G437" s="14">
        <v>75</v>
      </c>
      <c r="I437" t="s">
        <v>8221</v>
      </c>
      <c r="J437">
        <v>53</v>
      </c>
    </row>
    <row r="438" spans="6:10">
      <c r="F438" s="15" t="s">
        <v>8219</v>
      </c>
      <c r="G438" s="15">
        <v>40</v>
      </c>
      <c r="I438" t="s">
        <v>8221</v>
      </c>
      <c r="J438">
        <v>7</v>
      </c>
    </row>
    <row r="439" spans="6:10">
      <c r="F439" s="14" t="s">
        <v>8219</v>
      </c>
      <c r="G439" s="14">
        <v>46</v>
      </c>
      <c r="I439" t="s">
        <v>8221</v>
      </c>
      <c r="J439">
        <v>72</v>
      </c>
    </row>
    <row r="440" spans="6:10">
      <c r="F440" s="15" t="s">
        <v>8219</v>
      </c>
      <c r="G440" s="15">
        <v>62</v>
      </c>
      <c r="I440" t="s">
        <v>8221</v>
      </c>
      <c r="J440">
        <v>0</v>
      </c>
    </row>
    <row r="441" spans="6:10">
      <c r="F441" s="14" t="s">
        <v>8219</v>
      </c>
      <c r="G441" s="14">
        <v>61</v>
      </c>
      <c r="I441" t="s">
        <v>8221</v>
      </c>
      <c r="J441">
        <v>2</v>
      </c>
    </row>
    <row r="442" spans="6:10">
      <c r="F442" s="15" t="s">
        <v>8219</v>
      </c>
      <c r="G442" s="15">
        <v>96</v>
      </c>
      <c r="I442" t="s">
        <v>8221</v>
      </c>
      <c r="J442">
        <v>8</v>
      </c>
    </row>
    <row r="443" spans="6:10">
      <c r="F443" s="14" t="s">
        <v>8219</v>
      </c>
      <c r="G443" s="14">
        <v>190</v>
      </c>
      <c r="I443" t="s">
        <v>8221</v>
      </c>
      <c r="J443">
        <v>2</v>
      </c>
    </row>
    <row r="444" spans="6:10">
      <c r="F444" s="15" t="s">
        <v>8219</v>
      </c>
      <c r="G444" s="15">
        <v>94</v>
      </c>
      <c r="I444" t="s">
        <v>8221</v>
      </c>
      <c r="J444">
        <v>0</v>
      </c>
    </row>
    <row r="445" spans="6:10">
      <c r="F445" s="14" t="s">
        <v>8219</v>
      </c>
      <c r="G445" s="14">
        <v>39</v>
      </c>
      <c r="I445" t="s">
        <v>8221</v>
      </c>
      <c r="J445">
        <v>3</v>
      </c>
    </row>
    <row r="446" spans="6:10">
      <c r="F446" s="15" t="s">
        <v>8219</v>
      </c>
      <c r="G446" s="15">
        <v>127</v>
      </c>
      <c r="I446" t="s">
        <v>8221</v>
      </c>
      <c r="J446">
        <v>4</v>
      </c>
    </row>
    <row r="447" spans="6:10">
      <c r="F447" s="14" t="s">
        <v>8219</v>
      </c>
      <c r="G447" s="14">
        <v>159</v>
      </c>
      <c r="I447" t="s">
        <v>8221</v>
      </c>
      <c r="J447">
        <v>3</v>
      </c>
    </row>
    <row r="448" spans="6:10">
      <c r="F448" s="15" t="s">
        <v>8219</v>
      </c>
      <c r="G448" s="15">
        <v>177</v>
      </c>
      <c r="I448" t="s">
        <v>8221</v>
      </c>
      <c r="J448">
        <v>6</v>
      </c>
    </row>
    <row r="449" spans="6:10">
      <c r="F449" s="14" t="s">
        <v>8219</v>
      </c>
      <c r="G449" s="14">
        <v>47</v>
      </c>
      <c r="I449" t="s">
        <v>8221</v>
      </c>
      <c r="J449">
        <v>0</v>
      </c>
    </row>
    <row r="450" spans="6:10">
      <c r="F450" s="15" t="s">
        <v>8219</v>
      </c>
      <c r="G450" s="15">
        <v>1</v>
      </c>
      <c r="I450" t="s">
        <v>8221</v>
      </c>
      <c r="J450">
        <v>0</v>
      </c>
    </row>
    <row r="451" spans="6:10">
      <c r="F451" s="14" t="s">
        <v>8219</v>
      </c>
      <c r="G451" s="14">
        <v>16</v>
      </c>
      <c r="I451" t="s">
        <v>8221</v>
      </c>
      <c r="J451">
        <v>0</v>
      </c>
    </row>
    <row r="452" spans="6:10">
      <c r="F452" s="15" t="s">
        <v>8219</v>
      </c>
      <c r="G452" s="15">
        <v>115</v>
      </c>
      <c r="I452" t="s">
        <v>8221</v>
      </c>
      <c r="J452">
        <v>8</v>
      </c>
    </row>
    <row r="453" spans="6:10">
      <c r="F453" s="14" t="s">
        <v>8219</v>
      </c>
      <c r="G453" s="14">
        <v>133</v>
      </c>
      <c r="I453" t="s">
        <v>8221</v>
      </c>
      <c r="J453">
        <v>5</v>
      </c>
    </row>
    <row r="454" spans="6:10">
      <c r="F454" s="15" t="s">
        <v>8219</v>
      </c>
      <c r="G454" s="15">
        <v>70</v>
      </c>
      <c r="I454" t="s">
        <v>8221</v>
      </c>
      <c r="J454">
        <v>0</v>
      </c>
    </row>
    <row r="455" spans="6:10">
      <c r="F455" s="14" t="s">
        <v>8219</v>
      </c>
      <c r="G455" s="14">
        <v>62</v>
      </c>
      <c r="I455" t="s">
        <v>8221</v>
      </c>
      <c r="J455">
        <v>2</v>
      </c>
    </row>
    <row r="456" spans="6:10">
      <c r="F456" s="15" t="s">
        <v>8219</v>
      </c>
      <c r="G456" s="15">
        <v>10</v>
      </c>
      <c r="I456" t="s">
        <v>8221</v>
      </c>
      <c r="J456">
        <v>24</v>
      </c>
    </row>
    <row r="457" spans="6:10">
      <c r="F457" s="14" t="s">
        <v>8219</v>
      </c>
      <c r="G457" s="14">
        <v>499</v>
      </c>
      <c r="I457" t="s">
        <v>8221</v>
      </c>
      <c r="J457">
        <v>0</v>
      </c>
    </row>
    <row r="458" spans="6:10">
      <c r="F458" s="15" t="s">
        <v>8219</v>
      </c>
      <c r="G458" s="15">
        <v>47</v>
      </c>
      <c r="I458" t="s">
        <v>8221</v>
      </c>
      <c r="J458">
        <v>9</v>
      </c>
    </row>
    <row r="459" spans="6:10">
      <c r="F459" s="14" t="s">
        <v>8219</v>
      </c>
      <c r="G459" s="14">
        <v>28</v>
      </c>
      <c r="I459" t="s">
        <v>8221</v>
      </c>
      <c r="J459">
        <v>0</v>
      </c>
    </row>
    <row r="460" spans="6:10">
      <c r="F460" s="15" t="s">
        <v>8219</v>
      </c>
      <c r="G460" s="15">
        <v>24</v>
      </c>
      <c r="I460" t="s">
        <v>8221</v>
      </c>
      <c r="J460">
        <v>1</v>
      </c>
    </row>
    <row r="461" spans="6:10">
      <c r="F461" s="14" t="s">
        <v>8219</v>
      </c>
      <c r="G461" s="14">
        <v>76</v>
      </c>
      <c r="I461" t="s">
        <v>8221</v>
      </c>
      <c r="J461">
        <v>10</v>
      </c>
    </row>
    <row r="462" spans="6:10">
      <c r="F462" s="15" t="s">
        <v>8219</v>
      </c>
      <c r="G462" s="15">
        <v>98</v>
      </c>
      <c r="I462" t="s">
        <v>8221</v>
      </c>
      <c r="J462">
        <v>1</v>
      </c>
    </row>
    <row r="463" spans="6:10">
      <c r="F463" s="14" t="s">
        <v>8219</v>
      </c>
      <c r="G463" s="14">
        <v>30</v>
      </c>
      <c r="I463" t="s">
        <v>8221</v>
      </c>
      <c r="J463">
        <v>0</v>
      </c>
    </row>
    <row r="464" spans="6:10">
      <c r="F464" s="15" t="s">
        <v>8219</v>
      </c>
      <c r="G464" s="15">
        <v>478</v>
      </c>
      <c r="I464" t="s">
        <v>8221</v>
      </c>
      <c r="J464">
        <v>20</v>
      </c>
    </row>
    <row r="465" spans="6:10">
      <c r="F465" s="14" t="s">
        <v>8219</v>
      </c>
      <c r="G465" s="14">
        <v>74</v>
      </c>
      <c r="I465" t="s">
        <v>8221</v>
      </c>
      <c r="J465">
        <v>30</v>
      </c>
    </row>
    <row r="466" spans="6:10">
      <c r="F466" s="15" t="s">
        <v>8219</v>
      </c>
      <c r="G466" s="15">
        <v>131</v>
      </c>
      <c r="I466" t="s">
        <v>8221</v>
      </c>
      <c r="J466">
        <v>6</v>
      </c>
    </row>
    <row r="467" spans="6:10">
      <c r="F467" s="14" t="s">
        <v>8219</v>
      </c>
      <c r="G467" s="14">
        <v>61</v>
      </c>
      <c r="I467" t="s">
        <v>8221</v>
      </c>
      <c r="J467">
        <v>15</v>
      </c>
    </row>
    <row r="468" spans="6:10">
      <c r="F468" s="15" t="s">
        <v>8219</v>
      </c>
      <c r="G468" s="15">
        <v>1071</v>
      </c>
      <c r="I468" t="s">
        <v>8221</v>
      </c>
      <c r="J468">
        <v>5</v>
      </c>
    </row>
    <row r="469" spans="6:10">
      <c r="F469" s="14" t="s">
        <v>8219</v>
      </c>
      <c r="G469" s="14">
        <v>122</v>
      </c>
      <c r="I469" t="s">
        <v>8221</v>
      </c>
      <c r="J469">
        <v>0</v>
      </c>
    </row>
    <row r="470" spans="6:10">
      <c r="F470" s="15" t="s">
        <v>8219</v>
      </c>
      <c r="G470" s="15">
        <v>111</v>
      </c>
      <c r="I470" t="s">
        <v>8221</v>
      </c>
      <c r="J470">
        <v>0</v>
      </c>
    </row>
    <row r="471" spans="6:10">
      <c r="F471" s="14" t="s">
        <v>8219</v>
      </c>
      <c r="G471" s="14">
        <v>255</v>
      </c>
      <c r="I471" t="s">
        <v>8221</v>
      </c>
      <c r="J471">
        <v>28</v>
      </c>
    </row>
    <row r="472" spans="6:10">
      <c r="F472" s="15" t="s">
        <v>8219</v>
      </c>
      <c r="G472" s="15">
        <v>141</v>
      </c>
      <c r="I472" t="s">
        <v>8221</v>
      </c>
      <c r="J472">
        <v>0</v>
      </c>
    </row>
    <row r="473" spans="6:10">
      <c r="F473" s="14" t="s">
        <v>8219</v>
      </c>
      <c r="G473" s="14">
        <v>159</v>
      </c>
      <c r="I473" t="s">
        <v>8221</v>
      </c>
      <c r="J473">
        <v>5</v>
      </c>
    </row>
    <row r="474" spans="6:10">
      <c r="F474" s="15" t="s">
        <v>8219</v>
      </c>
      <c r="G474" s="15">
        <v>99</v>
      </c>
      <c r="I474" t="s">
        <v>8221</v>
      </c>
      <c r="J474">
        <v>7</v>
      </c>
    </row>
    <row r="475" spans="6:10">
      <c r="F475" s="14" t="s">
        <v>8219</v>
      </c>
      <c r="G475" s="14">
        <v>96</v>
      </c>
      <c r="I475" t="s">
        <v>8221</v>
      </c>
      <c r="J475">
        <v>30</v>
      </c>
    </row>
    <row r="476" spans="6:10">
      <c r="F476" s="15" t="s">
        <v>8219</v>
      </c>
      <c r="G476" s="15">
        <v>27</v>
      </c>
      <c r="I476" t="s">
        <v>8221</v>
      </c>
      <c r="J476">
        <v>2</v>
      </c>
    </row>
    <row r="477" spans="6:10">
      <c r="F477" s="14" t="s">
        <v>8219</v>
      </c>
      <c r="G477" s="14">
        <v>166</v>
      </c>
      <c r="I477" t="s">
        <v>8221</v>
      </c>
      <c r="J477">
        <v>30</v>
      </c>
    </row>
    <row r="478" spans="6:10">
      <c r="F478" s="15" t="s">
        <v>8219</v>
      </c>
      <c r="G478" s="15">
        <v>76</v>
      </c>
      <c r="I478" t="s">
        <v>8221</v>
      </c>
      <c r="J478">
        <v>2</v>
      </c>
    </row>
    <row r="479" spans="6:10">
      <c r="F479" s="14" t="s">
        <v>8219</v>
      </c>
      <c r="G479" s="14">
        <v>211</v>
      </c>
      <c r="I479" t="s">
        <v>8221</v>
      </c>
      <c r="J479">
        <v>0</v>
      </c>
    </row>
    <row r="480" spans="6:10">
      <c r="F480" s="15" t="s">
        <v>8219</v>
      </c>
      <c r="G480" s="15">
        <v>21</v>
      </c>
      <c r="I480" t="s">
        <v>8221</v>
      </c>
      <c r="J480">
        <v>2</v>
      </c>
    </row>
    <row r="481" spans="6:10">
      <c r="F481" s="14" t="s">
        <v>8219</v>
      </c>
      <c r="G481" s="14">
        <v>61</v>
      </c>
      <c r="I481" t="s">
        <v>8221</v>
      </c>
      <c r="J481">
        <v>1</v>
      </c>
    </row>
    <row r="482" spans="6:10">
      <c r="F482" s="15" t="s">
        <v>8219</v>
      </c>
      <c r="G482" s="15">
        <v>30</v>
      </c>
      <c r="I482" t="s">
        <v>8221</v>
      </c>
      <c r="J482">
        <v>2</v>
      </c>
    </row>
    <row r="483" spans="6:10">
      <c r="F483" s="14" t="s">
        <v>8219</v>
      </c>
      <c r="G483" s="14">
        <v>375</v>
      </c>
      <c r="I483" t="s">
        <v>8221</v>
      </c>
      <c r="J483">
        <v>14</v>
      </c>
    </row>
    <row r="484" spans="6:10">
      <c r="F484" s="15" t="s">
        <v>8219</v>
      </c>
      <c r="G484" s="15">
        <v>111</v>
      </c>
      <c r="I484" t="s">
        <v>8221</v>
      </c>
      <c r="J484">
        <v>31</v>
      </c>
    </row>
    <row r="485" spans="6:10">
      <c r="F485" s="14" t="s">
        <v>8219</v>
      </c>
      <c r="G485" s="14">
        <v>123</v>
      </c>
      <c r="I485" t="s">
        <v>8221</v>
      </c>
      <c r="J485">
        <v>16</v>
      </c>
    </row>
    <row r="486" spans="6:10">
      <c r="F486" s="15" t="s">
        <v>8219</v>
      </c>
      <c r="G486" s="15">
        <v>70</v>
      </c>
      <c r="I486" t="s">
        <v>8221</v>
      </c>
      <c r="J486">
        <v>12</v>
      </c>
    </row>
    <row r="487" spans="6:10">
      <c r="F487" s="14" t="s">
        <v>8219</v>
      </c>
      <c r="G487" s="14">
        <v>85</v>
      </c>
      <c r="I487" t="s">
        <v>8221</v>
      </c>
      <c r="J487">
        <v>96</v>
      </c>
    </row>
    <row r="488" spans="6:10">
      <c r="F488" s="15" t="s">
        <v>8219</v>
      </c>
      <c r="G488" s="15">
        <v>86</v>
      </c>
      <c r="I488" t="s">
        <v>8221</v>
      </c>
      <c r="J488">
        <v>16</v>
      </c>
    </row>
    <row r="489" spans="6:10">
      <c r="F489" s="14" t="s">
        <v>8219</v>
      </c>
      <c r="G489" s="14">
        <v>13</v>
      </c>
      <c r="I489" t="s">
        <v>8221</v>
      </c>
      <c r="J489">
        <v>5</v>
      </c>
    </row>
    <row r="490" spans="6:10">
      <c r="F490" s="15" t="s">
        <v>8219</v>
      </c>
      <c r="G490" s="15">
        <v>33</v>
      </c>
      <c r="I490" t="s">
        <v>8221</v>
      </c>
      <c r="J490">
        <v>0</v>
      </c>
    </row>
    <row r="491" spans="6:10">
      <c r="F491" s="14" t="s">
        <v>8219</v>
      </c>
      <c r="G491" s="14">
        <v>15</v>
      </c>
      <c r="I491" t="s">
        <v>8221</v>
      </c>
      <c r="J491">
        <v>8</v>
      </c>
    </row>
    <row r="492" spans="6:10">
      <c r="F492" s="15" t="s">
        <v>8219</v>
      </c>
      <c r="G492" s="15">
        <v>273</v>
      </c>
      <c r="I492" t="s">
        <v>8221</v>
      </c>
      <c r="J492">
        <v>7</v>
      </c>
    </row>
    <row r="493" spans="6:10">
      <c r="F493" s="14" t="s">
        <v>8219</v>
      </c>
      <c r="G493" s="14">
        <v>714</v>
      </c>
      <c r="I493" t="s">
        <v>8221</v>
      </c>
      <c r="J493">
        <v>24</v>
      </c>
    </row>
    <row r="494" spans="6:10">
      <c r="F494" s="15" t="s">
        <v>8219</v>
      </c>
      <c r="G494" s="15">
        <v>170</v>
      </c>
      <c r="I494" t="s">
        <v>8221</v>
      </c>
      <c r="J494">
        <v>121</v>
      </c>
    </row>
    <row r="495" spans="6:10">
      <c r="F495" s="14" t="s">
        <v>8219</v>
      </c>
      <c r="G495" s="14">
        <v>512</v>
      </c>
      <c r="I495" t="s">
        <v>8221</v>
      </c>
      <c r="J495">
        <v>196</v>
      </c>
    </row>
    <row r="496" spans="6:10">
      <c r="F496" s="15" t="s">
        <v>8219</v>
      </c>
      <c r="G496" s="15">
        <v>314</v>
      </c>
      <c r="I496" t="s">
        <v>8221</v>
      </c>
      <c r="J496">
        <v>5</v>
      </c>
    </row>
    <row r="497" spans="6:10">
      <c r="F497" s="14" t="s">
        <v>8219</v>
      </c>
      <c r="G497" s="14">
        <v>167</v>
      </c>
      <c r="I497" t="s">
        <v>8221</v>
      </c>
      <c r="J497">
        <v>73</v>
      </c>
    </row>
    <row r="498" spans="6:10">
      <c r="F498" s="15" t="s">
        <v>8219</v>
      </c>
      <c r="G498" s="15">
        <v>9</v>
      </c>
      <c r="I498" t="s">
        <v>8221</v>
      </c>
      <c r="J498">
        <v>93</v>
      </c>
    </row>
    <row r="499" spans="6:10">
      <c r="F499" s="14" t="s">
        <v>8219</v>
      </c>
      <c r="G499" s="14">
        <v>103</v>
      </c>
      <c r="I499" t="s">
        <v>8221</v>
      </c>
      <c r="J499">
        <v>17</v>
      </c>
    </row>
    <row r="500" spans="6:10">
      <c r="F500" s="15" t="s">
        <v>8219</v>
      </c>
      <c r="G500" s="15">
        <v>111</v>
      </c>
      <c r="I500" t="s">
        <v>8221</v>
      </c>
      <c r="J500">
        <v>7</v>
      </c>
    </row>
    <row r="501" spans="6:10">
      <c r="F501" s="14" t="s">
        <v>8219</v>
      </c>
      <c r="G501" s="14">
        <v>271</v>
      </c>
      <c r="I501" t="s">
        <v>8221</v>
      </c>
      <c r="J501">
        <v>17</v>
      </c>
    </row>
    <row r="502" spans="6:10">
      <c r="F502" s="15" t="s">
        <v>8219</v>
      </c>
      <c r="G502" s="15">
        <v>101</v>
      </c>
      <c r="I502" t="s">
        <v>8221</v>
      </c>
      <c r="J502">
        <v>171</v>
      </c>
    </row>
    <row r="503" spans="6:10">
      <c r="F503" s="14" t="s">
        <v>8219</v>
      </c>
      <c r="G503" s="14">
        <v>57</v>
      </c>
      <c r="I503" t="s">
        <v>8221</v>
      </c>
      <c r="J503">
        <v>188</v>
      </c>
    </row>
    <row r="504" spans="6:10">
      <c r="F504" s="15" t="s">
        <v>8219</v>
      </c>
      <c r="G504" s="15">
        <v>62</v>
      </c>
      <c r="I504" t="s">
        <v>8221</v>
      </c>
      <c r="J504">
        <v>110</v>
      </c>
    </row>
    <row r="505" spans="6:10">
      <c r="F505" s="14" t="s">
        <v>8219</v>
      </c>
      <c r="G505" s="14">
        <v>32</v>
      </c>
      <c r="I505" t="s">
        <v>8221</v>
      </c>
      <c r="J505">
        <v>37</v>
      </c>
    </row>
    <row r="506" spans="6:10">
      <c r="F506" s="15" t="s">
        <v>8219</v>
      </c>
      <c r="G506" s="15">
        <v>141</v>
      </c>
      <c r="I506" t="s">
        <v>8221</v>
      </c>
      <c r="J506">
        <v>9</v>
      </c>
    </row>
    <row r="507" spans="6:10">
      <c r="F507" s="14" t="s">
        <v>8219</v>
      </c>
      <c r="G507" s="14">
        <v>75</v>
      </c>
      <c r="I507" t="s">
        <v>8221</v>
      </c>
      <c r="J507">
        <v>29</v>
      </c>
    </row>
    <row r="508" spans="6:10">
      <c r="F508" s="15" t="s">
        <v>8219</v>
      </c>
      <c r="G508" s="15">
        <v>46</v>
      </c>
      <c r="I508" t="s">
        <v>8221</v>
      </c>
      <c r="J508">
        <v>6</v>
      </c>
    </row>
    <row r="509" spans="6:10">
      <c r="F509" s="14" t="s">
        <v>8219</v>
      </c>
      <c r="G509" s="14">
        <v>103</v>
      </c>
      <c r="I509" t="s">
        <v>8221</v>
      </c>
      <c r="J509">
        <v>30</v>
      </c>
    </row>
    <row r="510" spans="6:10">
      <c r="F510" s="15" t="s">
        <v>8219</v>
      </c>
      <c r="G510" s="15">
        <v>6</v>
      </c>
      <c r="I510" t="s">
        <v>8221</v>
      </c>
      <c r="J510">
        <v>81</v>
      </c>
    </row>
    <row r="511" spans="6:10">
      <c r="F511" s="14" t="s">
        <v>8219</v>
      </c>
      <c r="G511" s="14">
        <v>83</v>
      </c>
      <c r="I511" t="s">
        <v>8221</v>
      </c>
      <c r="J511">
        <v>4</v>
      </c>
    </row>
    <row r="512" spans="6:10">
      <c r="F512" s="15" t="s">
        <v>8219</v>
      </c>
      <c r="G512" s="15">
        <v>108</v>
      </c>
      <c r="I512" t="s">
        <v>8221</v>
      </c>
      <c r="J512">
        <v>11</v>
      </c>
    </row>
    <row r="513" spans="6:10">
      <c r="F513" s="14" t="s">
        <v>8219</v>
      </c>
      <c r="G513" s="14">
        <v>25</v>
      </c>
      <c r="I513" t="s">
        <v>8221</v>
      </c>
      <c r="J513">
        <v>14</v>
      </c>
    </row>
    <row r="514" spans="6:10">
      <c r="F514" s="15" t="s">
        <v>8219</v>
      </c>
      <c r="G514" s="15">
        <v>549</v>
      </c>
      <c r="I514" t="s">
        <v>8221</v>
      </c>
      <c r="J514">
        <v>5</v>
      </c>
    </row>
    <row r="515" spans="6:10">
      <c r="F515" s="14" t="s">
        <v>8219</v>
      </c>
      <c r="G515" s="14">
        <v>222</v>
      </c>
      <c r="I515" t="s">
        <v>8221</v>
      </c>
      <c r="J515">
        <v>45</v>
      </c>
    </row>
    <row r="516" spans="6:10">
      <c r="F516" s="15" t="s">
        <v>8219</v>
      </c>
      <c r="G516" s="15">
        <v>183</v>
      </c>
      <c r="I516" t="s">
        <v>8221</v>
      </c>
      <c r="J516">
        <v>8</v>
      </c>
    </row>
    <row r="517" spans="6:10">
      <c r="F517" s="14" t="s">
        <v>8219</v>
      </c>
      <c r="G517" s="14">
        <v>89</v>
      </c>
      <c r="I517" t="s">
        <v>8221</v>
      </c>
      <c r="J517">
        <v>3</v>
      </c>
    </row>
    <row r="518" spans="6:10">
      <c r="F518" s="15" t="s">
        <v>8219</v>
      </c>
      <c r="G518" s="15">
        <v>253</v>
      </c>
      <c r="I518" t="s">
        <v>8221</v>
      </c>
      <c r="J518">
        <v>24</v>
      </c>
    </row>
    <row r="519" spans="6:10">
      <c r="F519" s="14" t="s">
        <v>8219</v>
      </c>
      <c r="G519" s="14">
        <v>140</v>
      </c>
      <c r="I519" t="s">
        <v>8221</v>
      </c>
      <c r="J519">
        <v>18</v>
      </c>
    </row>
    <row r="520" spans="6:10">
      <c r="F520" s="15" t="s">
        <v>8219</v>
      </c>
      <c r="G520" s="15">
        <v>103</v>
      </c>
      <c r="I520" t="s">
        <v>8221</v>
      </c>
      <c r="J520">
        <v>12</v>
      </c>
    </row>
    <row r="521" spans="6:10">
      <c r="F521" s="14" t="s">
        <v>8219</v>
      </c>
      <c r="G521" s="14">
        <v>138</v>
      </c>
      <c r="I521" t="s">
        <v>8221</v>
      </c>
      <c r="J521">
        <v>123</v>
      </c>
    </row>
    <row r="522" spans="6:10">
      <c r="F522" s="15" t="s">
        <v>8219</v>
      </c>
      <c r="G522" s="15">
        <v>191</v>
      </c>
      <c r="I522" t="s">
        <v>8221</v>
      </c>
      <c r="J522">
        <v>96</v>
      </c>
    </row>
    <row r="523" spans="6:10">
      <c r="F523" s="14" t="s">
        <v>8219</v>
      </c>
      <c r="G523" s="14">
        <v>45</v>
      </c>
      <c r="I523" t="s">
        <v>8221</v>
      </c>
      <c r="J523">
        <v>31</v>
      </c>
    </row>
    <row r="524" spans="6:10">
      <c r="F524" s="15" t="s">
        <v>8219</v>
      </c>
      <c r="G524" s="15">
        <v>17</v>
      </c>
      <c r="I524" t="s">
        <v>8221</v>
      </c>
      <c r="J524">
        <v>4</v>
      </c>
    </row>
    <row r="525" spans="6:10">
      <c r="F525" s="14" t="s">
        <v>8219</v>
      </c>
      <c r="G525" s="14">
        <v>31</v>
      </c>
      <c r="I525" t="s">
        <v>8221</v>
      </c>
      <c r="J525">
        <v>3</v>
      </c>
    </row>
    <row r="526" spans="6:10">
      <c r="F526" s="15" t="s">
        <v>8219</v>
      </c>
      <c r="G526" s="15">
        <v>50</v>
      </c>
      <c r="I526" t="s">
        <v>8221</v>
      </c>
      <c r="J526">
        <v>179</v>
      </c>
    </row>
    <row r="527" spans="6:10">
      <c r="F527" s="14" t="s">
        <v>8219</v>
      </c>
      <c r="G527" s="14">
        <v>59</v>
      </c>
      <c r="I527" t="s">
        <v>8221</v>
      </c>
      <c r="J527">
        <v>3</v>
      </c>
    </row>
    <row r="528" spans="6:10">
      <c r="F528" s="15" t="s">
        <v>8219</v>
      </c>
      <c r="G528" s="15">
        <v>81</v>
      </c>
      <c r="I528" t="s">
        <v>8221</v>
      </c>
      <c r="J528">
        <v>23</v>
      </c>
    </row>
    <row r="529" spans="6:10">
      <c r="F529" s="14" t="s">
        <v>8219</v>
      </c>
      <c r="G529" s="14">
        <v>508</v>
      </c>
      <c r="I529" t="s">
        <v>8221</v>
      </c>
      <c r="J529">
        <v>23</v>
      </c>
    </row>
    <row r="530" spans="6:10">
      <c r="F530" s="15" t="s">
        <v>8219</v>
      </c>
      <c r="G530" s="15">
        <v>74</v>
      </c>
      <c r="I530" t="s">
        <v>8221</v>
      </c>
      <c r="J530">
        <v>41</v>
      </c>
    </row>
    <row r="531" spans="6:10">
      <c r="F531" s="14" t="s">
        <v>8219</v>
      </c>
      <c r="G531" s="14">
        <v>141</v>
      </c>
      <c r="I531" t="s">
        <v>8221</v>
      </c>
      <c r="J531">
        <v>0</v>
      </c>
    </row>
    <row r="532" spans="6:10">
      <c r="F532" s="15" t="s">
        <v>8219</v>
      </c>
      <c r="G532" s="15">
        <v>711</v>
      </c>
      <c r="I532" t="s">
        <v>8221</v>
      </c>
      <c r="J532">
        <v>32</v>
      </c>
    </row>
    <row r="533" spans="6:10">
      <c r="F533" s="14" t="s">
        <v>8219</v>
      </c>
      <c r="G533" s="14">
        <v>141</v>
      </c>
      <c r="I533" t="s">
        <v>8221</v>
      </c>
      <c r="J533">
        <v>2</v>
      </c>
    </row>
    <row r="534" spans="6:10">
      <c r="F534" s="15" t="s">
        <v>8219</v>
      </c>
      <c r="G534" s="15">
        <v>109</v>
      </c>
      <c r="I534" t="s">
        <v>8221</v>
      </c>
      <c r="J534">
        <v>7</v>
      </c>
    </row>
    <row r="535" spans="6:10">
      <c r="F535" s="14" t="s">
        <v>8219</v>
      </c>
      <c r="G535" s="14">
        <v>361</v>
      </c>
      <c r="I535" t="s">
        <v>8221</v>
      </c>
      <c r="J535">
        <v>4</v>
      </c>
    </row>
    <row r="536" spans="6:10">
      <c r="F536" s="15" t="s">
        <v>8219</v>
      </c>
      <c r="G536" s="15">
        <v>176</v>
      </c>
      <c r="I536" t="s">
        <v>8221</v>
      </c>
      <c r="J536">
        <v>196</v>
      </c>
    </row>
    <row r="537" spans="6:10">
      <c r="F537" s="14" t="s">
        <v>8219</v>
      </c>
      <c r="G537" s="14">
        <v>670</v>
      </c>
      <c r="I537" t="s">
        <v>8221</v>
      </c>
      <c r="J537">
        <v>11</v>
      </c>
    </row>
    <row r="538" spans="6:10">
      <c r="F538" s="15" t="s">
        <v>8219</v>
      </c>
      <c r="G538" s="15">
        <v>96</v>
      </c>
      <c r="I538" t="s">
        <v>8221</v>
      </c>
      <c r="J538">
        <v>9</v>
      </c>
    </row>
    <row r="539" spans="6:10">
      <c r="F539" s="14" t="s">
        <v>8219</v>
      </c>
      <c r="G539" s="14">
        <v>74</v>
      </c>
      <c r="I539" t="s">
        <v>8221</v>
      </c>
      <c r="J539">
        <v>5</v>
      </c>
    </row>
    <row r="540" spans="6:10">
      <c r="F540" s="15" t="s">
        <v>8219</v>
      </c>
      <c r="G540" s="15">
        <v>52</v>
      </c>
      <c r="I540" t="s">
        <v>8221</v>
      </c>
      <c r="J540">
        <v>8</v>
      </c>
    </row>
    <row r="541" spans="6:10">
      <c r="F541" s="14" t="s">
        <v>8219</v>
      </c>
      <c r="G541" s="14">
        <v>105</v>
      </c>
      <c r="I541" t="s">
        <v>8221</v>
      </c>
      <c r="J541">
        <v>229</v>
      </c>
    </row>
    <row r="542" spans="6:10">
      <c r="F542" s="15" t="s">
        <v>8219</v>
      </c>
      <c r="G542" s="15">
        <v>41</v>
      </c>
      <c r="I542" t="s">
        <v>8221</v>
      </c>
      <c r="J542">
        <v>40</v>
      </c>
    </row>
    <row r="543" spans="6:10">
      <c r="F543" s="14" t="s">
        <v>8219</v>
      </c>
      <c r="G543" s="14">
        <v>34</v>
      </c>
      <c r="I543" t="s">
        <v>8220</v>
      </c>
      <c r="J543">
        <v>6</v>
      </c>
    </row>
    <row r="544" spans="6:10">
      <c r="F544" s="15" t="s">
        <v>8219</v>
      </c>
      <c r="G544" s="15">
        <v>66</v>
      </c>
      <c r="I544" t="s">
        <v>8220</v>
      </c>
      <c r="J544">
        <v>4</v>
      </c>
    </row>
    <row r="545" spans="6:10">
      <c r="F545" s="14" t="s">
        <v>8219</v>
      </c>
      <c r="G545" s="14">
        <v>50</v>
      </c>
      <c r="I545" t="s">
        <v>8220</v>
      </c>
      <c r="J545">
        <v>22</v>
      </c>
    </row>
    <row r="546" spans="6:10">
      <c r="F546" s="15" t="s">
        <v>8219</v>
      </c>
      <c r="G546" s="15">
        <v>159</v>
      </c>
      <c r="I546" t="s">
        <v>8220</v>
      </c>
      <c r="J546">
        <v>15</v>
      </c>
    </row>
    <row r="547" spans="6:10">
      <c r="F547" s="14" t="s">
        <v>8219</v>
      </c>
      <c r="G547" s="14">
        <v>182</v>
      </c>
      <c r="I547" t="s">
        <v>8220</v>
      </c>
      <c r="J547">
        <v>95</v>
      </c>
    </row>
    <row r="548" spans="6:10">
      <c r="F548" s="15" t="s">
        <v>8219</v>
      </c>
      <c r="G548" s="15">
        <v>206</v>
      </c>
      <c r="I548" t="s">
        <v>8220</v>
      </c>
      <c r="J548">
        <v>161</v>
      </c>
    </row>
    <row r="549" spans="6:10">
      <c r="F549" s="14" t="s">
        <v>8219</v>
      </c>
      <c r="G549" s="14">
        <v>169</v>
      </c>
      <c r="I549" t="s">
        <v>8220</v>
      </c>
      <c r="J549">
        <v>8</v>
      </c>
    </row>
    <row r="550" spans="6:10">
      <c r="F550" s="15" t="s">
        <v>8219</v>
      </c>
      <c r="G550" s="15">
        <v>31</v>
      </c>
      <c r="I550" t="s">
        <v>8220</v>
      </c>
      <c r="J550">
        <v>76</v>
      </c>
    </row>
    <row r="551" spans="6:10">
      <c r="F551" s="14" t="s">
        <v>8219</v>
      </c>
      <c r="G551" s="14">
        <v>28</v>
      </c>
      <c r="I551" t="s">
        <v>8220</v>
      </c>
      <c r="J551">
        <v>1</v>
      </c>
    </row>
    <row r="552" spans="6:10">
      <c r="F552" s="15" t="s">
        <v>8219</v>
      </c>
      <c r="G552" s="15">
        <v>54</v>
      </c>
      <c r="I552" t="s">
        <v>8220</v>
      </c>
      <c r="J552">
        <v>101</v>
      </c>
    </row>
    <row r="553" spans="6:10">
      <c r="F553" s="14" t="s">
        <v>8219</v>
      </c>
      <c r="G553" s="14">
        <v>467</v>
      </c>
      <c r="I553" t="s">
        <v>8220</v>
      </c>
      <c r="J553">
        <v>4</v>
      </c>
    </row>
    <row r="554" spans="6:10">
      <c r="F554" s="15" t="s">
        <v>8219</v>
      </c>
      <c r="G554" s="15">
        <v>389</v>
      </c>
      <c r="I554" t="s">
        <v>8220</v>
      </c>
      <c r="J554">
        <v>1</v>
      </c>
    </row>
    <row r="555" spans="6:10">
      <c r="F555" s="14" t="s">
        <v>8219</v>
      </c>
      <c r="G555" s="14">
        <v>68</v>
      </c>
      <c r="I555" t="s">
        <v>8220</v>
      </c>
      <c r="J555">
        <v>775</v>
      </c>
    </row>
    <row r="556" spans="6:10">
      <c r="F556" s="15" t="s">
        <v>8219</v>
      </c>
      <c r="G556" s="15">
        <v>413</v>
      </c>
      <c r="I556" t="s">
        <v>8220</v>
      </c>
      <c r="J556">
        <v>90</v>
      </c>
    </row>
    <row r="557" spans="6:10">
      <c r="F557" s="14" t="s">
        <v>8219</v>
      </c>
      <c r="G557" s="14">
        <v>190</v>
      </c>
      <c r="I557" t="s">
        <v>8220</v>
      </c>
      <c r="J557">
        <v>16</v>
      </c>
    </row>
    <row r="558" spans="6:10">
      <c r="F558" s="15" t="s">
        <v>8219</v>
      </c>
      <c r="G558" s="15">
        <v>189</v>
      </c>
      <c r="I558" t="s">
        <v>8220</v>
      </c>
      <c r="J558">
        <v>6</v>
      </c>
    </row>
    <row r="559" spans="6:10">
      <c r="F559" s="14" t="s">
        <v>8219</v>
      </c>
      <c r="G559" s="14">
        <v>130</v>
      </c>
      <c r="I559" t="s">
        <v>8220</v>
      </c>
      <c r="J559">
        <v>38</v>
      </c>
    </row>
    <row r="560" spans="6:10">
      <c r="F560" s="15" t="s">
        <v>8219</v>
      </c>
      <c r="G560" s="15">
        <v>74</v>
      </c>
      <c r="I560" t="s">
        <v>8220</v>
      </c>
      <c r="J560">
        <v>355</v>
      </c>
    </row>
    <row r="561" spans="6:10">
      <c r="F561" s="14" t="s">
        <v>8219</v>
      </c>
      <c r="G561" s="14">
        <v>274</v>
      </c>
      <c r="I561" t="s">
        <v>8220</v>
      </c>
      <c r="J561">
        <v>7</v>
      </c>
    </row>
    <row r="562" spans="6:10">
      <c r="F562" s="15" t="s">
        <v>8219</v>
      </c>
      <c r="G562" s="15">
        <v>22</v>
      </c>
      <c r="I562" t="s">
        <v>8220</v>
      </c>
      <c r="J562">
        <v>400</v>
      </c>
    </row>
    <row r="563" spans="6:10">
      <c r="F563" s="14" t="s">
        <v>8219</v>
      </c>
      <c r="G563" s="14">
        <v>31</v>
      </c>
      <c r="I563" t="s">
        <v>8220</v>
      </c>
      <c r="J563">
        <v>1</v>
      </c>
    </row>
    <row r="564" spans="6:10">
      <c r="F564" s="15" t="s">
        <v>8219</v>
      </c>
      <c r="G564" s="15">
        <v>63</v>
      </c>
      <c r="I564" t="s">
        <v>8220</v>
      </c>
      <c r="J564">
        <v>0</v>
      </c>
    </row>
    <row r="565" spans="6:10">
      <c r="F565" s="14" t="s">
        <v>8219</v>
      </c>
      <c r="G565" s="14">
        <v>20</v>
      </c>
      <c r="I565" t="s">
        <v>8220</v>
      </c>
      <c r="J565">
        <v>1</v>
      </c>
    </row>
    <row r="566" spans="6:10">
      <c r="F566" s="15" t="s">
        <v>8219</v>
      </c>
      <c r="G566" s="15">
        <v>25</v>
      </c>
      <c r="I566" t="s">
        <v>8220</v>
      </c>
      <c r="J566">
        <v>292</v>
      </c>
    </row>
    <row r="567" spans="6:10">
      <c r="F567" s="14" t="s">
        <v>8219</v>
      </c>
      <c r="G567" s="14">
        <v>61</v>
      </c>
      <c r="I567" t="s">
        <v>8220</v>
      </c>
      <c r="J567">
        <v>2</v>
      </c>
    </row>
    <row r="568" spans="6:10">
      <c r="F568" s="15" t="s">
        <v>8219</v>
      </c>
      <c r="G568" s="15">
        <v>52</v>
      </c>
      <c r="I568" t="s">
        <v>8220</v>
      </c>
      <c r="J568">
        <v>8</v>
      </c>
    </row>
    <row r="569" spans="6:10">
      <c r="F569" s="14" t="s">
        <v>8219</v>
      </c>
      <c r="G569" s="14">
        <v>86</v>
      </c>
      <c r="I569" t="s">
        <v>8220</v>
      </c>
      <c r="J569">
        <v>0</v>
      </c>
    </row>
    <row r="570" spans="6:10">
      <c r="F570" s="15" t="s">
        <v>8219</v>
      </c>
      <c r="G570" s="15">
        <v>42</v>
      </c>
      <c r="I570" t="s">
        <v>8220</v>
      </c>
      <c r="J570">
        <v>1</v>
      </c>
    </row>
    <row r="571" spans="6:10">
      <c r="F571" s="14" t="s">
        <v>8219</v>
      </c>
      <c r="G571" s="14">
        <v>52</v>
      </c>
      <c r="I571" t="s">
        <v>8220</v>
      </c>
      <c r="J571">
        <v>4</v>
      </c>
    </row>
    <row r="572" spans="6:10">
      <c r="F572" s="15" t="s">
        <v>8219</v>
      </c>
      <c r="G572" s="15">
        <v>120</v>
      </c>
      <c r="I572" t="s">
        <v>8220</v>
      </c>
      <c r="J572">
        <v>0</v>
      </c>
    </row>
    <row r="573" spans="6:10">
      <c r="F573" s="14" t="s">
        <v>8219</v>
      </c>
      <c r="G573" s="14">
        <v>22</v>
      </c>
      <c r="I573" t="s">
        <v>8220</v>
      </c>
      <c r="J573">
        <v>0</v>
      </c>
    </row>
    <row r="574" spans="6:10">
      <c r="F574" s="15" t="s">
        <v>8219</v>
      </c>
      <c r="G574" s="15">
        <v>64</v>
      </c>
      <c r="I574" t="s">
        <v>8220</v>
      </c>
      <c r="J574">
        <v>0</v>
      </c>
    </row>
    <row r="575" spans="6:10">
      <c r="F575" s="14" t="s">
        <v>8219</v>
      </c>
      <c r="G575" s="14">
        <v>23</v>
      </c>
      <c r="I575" t="s">
        <v>8220</v>
      </c>
      <c r="J575">
        <v>0</v>
      </c>
    </row>
    <row r="576" spans="6:10">
      <c r="F576" s="15" t="s">
        <v>8219</v>
      </c>
      <c r="G576" s="15">
        <v>238</v>
      </c>
      <c r="I576" t="s">
        <v>8220</v>
      </c>
      <c r="J576">
        <v>1</v>
      </c>
    </row>
    <row r="577" spans="6:10">
      <c r="F577" s="14" t="s">
        <v>8219</v>
      </c>
      <c r="G577" s="14">
        <v>33</v>
      </c>
      <c r="I577" t="s">
        <v>8220</v>
      </c>
      <c r="J577">
        <v>0</v>
      </c>
    </row>
    <row r="578" spans="6:10">
      <c r="F578" s="15" t="s">
        <v>8219</v>
      </c>
      <c r="G578" s="15">
        <v>32</v>
      </c>
      <c r="I578" t="s">
        <v>8220</v>
      </c>
      <c r="J578">
        <v>0</v>
      </c>
    </row>
    <row r="579" spans="6:10">
      <c r="F579" s="14" t="s">
        <v>8219</v>
      </c>
      <c r="G579" s="14">
        <v>24</v>
      </c>
      <c r="I579" t="s">
        <v>8220</v>
      </c>
      <c r="J579">
        <v>0</v>
      </c>
    </row>
    <row r="580" spans="6:10">
      <c r="F580" s="15" t="s">
        <v>8219</v>
      </c>
      <c r="G580" s="15">
        <v>29</v>
      </c>
      <c r="I580" t="s">
        <v>8220</v>
      </c>
      <c r="J580">
        <v>0</v>
      </c>
    </row>
    <row r="581" spans="6:10">
      <c r="F581" s="14" t="s">
        <v>8219</v>
      </c>
      <c r="G581" s="14">
        <v>50</v>
      </c>
      <c r="I581" t="s">
        <v>8220</v>
      </c>
      <c r="J581">
        <v>0</v>
      </c>
    </row>
    <row r="582" spans="6:10">
      <c r="F582" s="15" t="s">
        <v>8219</v>
      </c>
      <c r="G582" s="15">
        <v>108</v>
      </c>
      <c r="I582" t="s">
        <v>8220</v>
      </c>
      <c r="J582">
        <v>0</v>
      </c>
    </row>
    <row r="583" spans="6:10">
      <c r="F583" s="14" t="s">
        <v>8219</v>
      </c>
      <c r="G583" s="14">
        <v>139</v>
      </c>
      <c r="I583" t="s">
        <v>8220</v>
      </c>
      <c r="J583">
        <v>1</v>
      </c>
    </row>
    <row r="584" spans="6:10">
      <c r="F584" s="15" t="s">
        <v>8219</v>
      </c>
      <c r="G584" s="15">
        <v>7</v>
      </c>
      <c r="I584" t="s">
        <v>8220</v>
      </c>
      <c r="J584">
        <v>0</v>
      </c>
    </row>
    <row r="585" spans="6:10">
      <c r="F585" s="14" t="s">
        <v>8219</v>
      </c>
      <c r="G585" s="14">
        <v>149</v>
      </c>
      <c r="I585" t="s">
        <v>8220</v>
      </c>
      <c r="J585">
        <v>4</v>
      </c>
    </row>
    <row r="586" spans="6:10">
      <c r="F586" s="15" t="s">
        <v>8219</v>
      </c>
      <c r="G586" s="15">
        <v>31</v>
      </c>
      <c r="I586" t="s">
        <v>8220</v>
      </c>
      <c r="J586">
        <v>0</v>
      </c>
    </row>
    <row r="587" spans="6:10">
      <c r="F587" s="14" t="s">
        <v>8219</v>
      </c>
      <c r="G587" s="14">
        <v>26</v>
      </c>
      <c r="I587" t="s">
        <v>8221</v>
      </c>
      <c r="J587">
        <v>123</v>
      </c>
    </row>
    <row r="588" spans="6:10">
      <c r="F588" s="15" t="s">
        <v>8219</v>
      </c>
      <c r="G588" s="15">
        <v>172</v>
      </c>
      <c r="I588" t="s">
        <v>8221</v>
      </c>
      <c r="J588">
        <v>5</v>
      </c>
    </row>
    <row r="589" spans="6:10">
      <c r="F589" s="14" t="s">
        <v>8219</v>
      </c>
      <c r="G589" s="14">
        <v>78</v>
      </c>
      <c r="I589" t="s">
        <v>8221</v>
      </c>
      <c r="J589">
        <v>148</v>
      </c>
    </row>
    <row r="590" spans="6:10">
      <c r="F590" s="15" t="s">
        <v>8219</v>
      </c>
      <c r="G590" s="15">
        <v>120</v>
      </c>
      <c r="I590" t="s">
        <v>8221</v>
      </c>
      <c r="J590">
        <v>10</v>
      </c>
    </row>
    <row r="591" spans="6:10">
      <c r="F591" s="14" t="s">
        <v>8219</v>
      </c>
      <c r="G591" s="14">
        <v>227</v>
      </c>
      <c r="I591" t="s">
        <v>8221</v>
      </c>
      <c r="J591">
        <v>4</v>
      </c>
    </row>
    <row r="592" spans="6:10">
      <c r="F592" s="15" t="s">
        <v>8219</v>
      </c>
      <c r="G592" s="15">
        <v>42</v>
      </c>
      <c r="I592" t="s">
        <v>8221</v>
      </c>
      <c r="J592">
        <v>21</v>
      </c>
    </row>
    <row r="593" spans="6:10">
      <c r="F593" s="14" t="s">
        <v>8219</v>
      </c>
      <c r="G593" s="14">
        <v>64</v>
      </c>
      <c r="I593" t="s">
        <v>8221</v>
      </c>
      <c r="J593">
        <v>2</v>
      </c>
    </row>
    <row r="594" spans="6:10">
      <c r="F594" s="15" t="s">
        <v>8219</v>
      </c>
      <c r="G594" s="15">
        <v>121</v>
      </c>
      <c r="I594" t="s">
        <v>8221</v>
      </c>
      <c r="J594">
        <v>0</v>
      </c>
    </row>
    <row r="595" spans="6:10">
      <c r="F595" s="14" t="s">
        <v>8219</v>
      </c>
      <c r="G595" s="14">
        <v>87</v>
      </c>
      <c r="I595" t="s">
        <v>8221</v>
      </c>
      <c r="J595">
        <v>4</v>
      </c>
    </row>
    <row r="596" spans="6:10">
      <c r="F596" s="15" t="s">
        <v>8219</v>
      </c>
      <c r="G596" s="15">
        <v>65</v>
      </c>
      <c r="I596" t="s">
        <v>8221</v>
      </c>
      <c r="J596">
        <v>1</v>
      </c>
    </row>
    <row r="597" spans="6:10">
      <c r="F597" s="14" t="s">
        <v>8219</v>
      </c>
      <c r="G597" s="14">
        <v>49</v>
      </c>
      <c r="I597" t="s">
        <v>8221</v>
      </c>
      <c r="J597">
        <v>30</v>
      </c>
    </row>
    <row r="598" spans="6:10">
      <c r="F598" s="15" t="s">
        <v>8219</v>
      </c>
      <c r="G598" s="15">
        <v>19</v>
      </c>
      <c r="I598" t="s">
        <v>8221</v>
      </c>
      <c r="J598">
        <v>3</v>
      </c>
    </row>
    <row r="599" spans="6:10">
      <c r="F599" s="14" t="s">
        <v>8219</v>
      </c>
      <c r="G599" s="14">
        <v>81</v>
      </c>
      <c r="I599" t="s">
        <v>8221</v>
      </c>
      <c r="J599">
        <v>975</v>
      </c>
    </row>
    <row r="600" spans="6:10">
      <c r="F600" s="15" t="s">
        <v>8219</v>
      </c>
      <c r="G600" s="15">
        <v>264</v>
      </c>
      <c r="I600" t="s">
        <v>8221</v>
      </c>
      <c r="J600">
        <v>167</v>
      </c>
    </row>
    <row r="601" spans="6:10">
      <c r="F601" s="14" t="s">
        <v>8219</v>
      </c>
      <c r="G601" s="14">
        <v>25</v>
      </c>
      <c r="I601" t="s">
        <v>8221</v>
      </c>
      <c r="J601">
        <v>5</v>
      </c>
    </row>
    <row r="602" spans="6:10">
      <c r="F602" s="15" t="s">
        <v>8219</v>
      </c>
      <c r="G602" s="15">
        <v>5</v>
      </c>
      <c r="I602" t="s">
        <v>8221</v>
      </c>
      <c r="J602">
        <v>18</v>
      </c>
    </row>
    <row r="603" spans="6:10">
      <c r="F603" s="14" t="s">
        <v>8219</v>
      </c>
      <c r="G603" s="14">
        <v>144</v>
      </c>
      <c r="I603" t="s">
        <v>8221</v>
      </c>
      <c r="J603">
        <v>98</v>
      </c>
    </row>
    <row r="604" spans="6:10">
      <c r="F604" s="15" t="s">
        <v>8219</v>
      </c>
      <c r="G604" s="15">
        <v>92</v>
      </c>
      <c r="I604" t="s">
        <v>8221</v>
      </c>
      <c r="J604">
        <v>4</v>
      </c>
    </row>
    <row r="605" spans="6:10">
      <c r="F605" s="14" t="s">
        <v>8219</v>
      </c>
      <c r="G605" s="14">
        <v>147</v>
      </c>
      <c r="I605" t="s">
        <v>8221</v>
      </c>
      <c r="J605">
        <v>3</v>
      </c>
    </row>
    <row r="606" spans="6:10">
      <c r="F606" s="15" t="s">
        <v>8219</v>
      </c>
      <c r="G606" s="15">
        <v>90</v>
      </c>
      <c r="I606" t="s">
        <v>8221</v>
      </c>
      <c r="J606">
        <v>1</v>
      </c>
    </row>
    <row r="607" spans="6:10">
      <c r="F607" s="14" t="s">
        <v>8219</v>
      </c>
      <c r="G607" s="14">
        <v>87</v>
      </c>
      <c r="I607" t="s">
        <v>8221</v>
      </c>
      <c r="J607">
        <v>0</v>
      </c>
    </row>
    <row r="608" spans="6:10">
      <c r="F608" s="15" t="s">
        <v>8219</v>
      </c>
      <c r="G608" s="15">
        <v>406</v>
      </c>
      <c r="I608" t="s">
        <v>8221</v>
      </c>
      <c r="J608">
        <v>9</v>
      </c>
    </row>
    <row r="609" spans="6:10">
      <c r="F609" s="14" t="s">
        <v>8219</v>
      </c>
      <c r="G609" s="14">
        <v>20</v>
      </c>
      <c r="I609" t="s">
        <v>8221</v>
      </c>
      <c r="J609">
        <v>2</v>
      </c>
    </row>
    <row r="610" spans="6:10">
      <c r="F610" s="15" t="s">
        <v>8219</v>
      </c>
      <c r="G610" s="15">
        <v>70</v>
      </c>
      <c r="I610" t="s">
        <v>8221</v>
      </c>
      <c r="J610">
        <v>0</v>
      </c>
    </row>
    <row r="611" spans="6:10">
      <c r="F611" s="14" t="s">
        <v>8219</v>
      </c>
      <c r="G611" s="14">
        <v>16</v>
      </c>
      <c r="I611" t="s">
        <v>8221</v>
      </c>
      <c r="J611">
        <v>147</v>
      </c>
    </row>
    <row r="612" spans="6:10">
      <c r="F612" s="15" t="s">
        <v>8219</v>
      </c>
      <c r="G612" s="15">
        <v>52</v>
      </c>
      <c r="I612" t="s">
        <v>8221</v>
      </c>
      <c r="J612">
        <v>49</v>
      </c>
    </row>
    <row r="613" spans="6:10">
      <c r="F613" s="14" t="s">
        <v>8219</v>
      </c>
      <c r="G613" s="14">
        <v>66</v>
      </c>
      <c r="I613" t="s">
        <v>8221</v>
      </c>
      <c r="J613">
        <v>1</v>
      </c>
    </row>
    <row r="614" spans="6:10">
      <c r="F614" s="15" t="s">
        <v>8219</v>
      </c>
      <c r="G614" s="15">
        <v>109</v>
      </c>
      <c r="I614" t="s">
        <v>8221</v>
      </c>
      <c r="J614">
        <v>2</v>
      </c>
    </row>
    <row r="615" spans="6:10">
      <c r="F615" s="14" t="s">
        <v>8219</v>
      </c>
      <c r="G615" s="14">
        <v>168</v>
      </c>
      <c r="I615" t="s">
        <v>8221</v>
      </c>
      <c r="J615">
        <v>7</v>
      </c>
    </row>
    <row r="616" spans="6:10">
      <c r="F616" s="15" t="s">
        <v>8219</v>
      </c>
      <c r="G616" s="15">
        <v>31</v>
      </c>
      <c r="I616" t="s">
        <v>8221</v>
      </c>
      <c r="J616">
        <v>4</v>
      </c>
    </row>
    <row r="617" spans="6:10">
      <c r="F617" s="14" t="s">
        <v>8219</v>
      </c>
      <c r="G617" s="14">
        <v>133</v>
      </c>
      <c r="I617" t="s">
        <v>8221</v>
      </c>
      <c r="J617">
        <v>27</v>
      </c>
    </row>
    <row r="618" spans="6:10">
      <c r="F618" s="15" t="s">
        <v>8219</v>
      </c>
      <c r="G618" s="15">
        <v>151</v>
      </c>
      <c r="I618" t="s">
        <v>8221</v>
      </c>
      <c r="J618">
        <v>94</v>
      </c>
    </row>
    <row r="619" spans="6:10">
      <c r="F619" s="14" t="s">
        <v>8219</v>
      </c>
      <c r="G619" s="14">
        <v>5</v>
      </c>
      <c r="I619" t="s">
        <v>8221</v>
      </c>
      <c r="J619">
        <v>29</v>
      </c>
    </row>
    <row r="620" spans="6:10">
      <c r="F620" s="15" t="s">
        <v>8219</v>
      </c>
      <c r="G620" s="15">
        <v>73</v>
      </c>
      <c r="I620" t="s">
        <v>8221</v>
      </c>
      <c r="J620">
        <v>7</v>
      </c>
    </row>
    <row r="621" spans="6:10">
      <c r="F621" s="14" t="s">
        <v>8219</v>
      </c>
      <c r="G621" s="14">
        <v>148</v>
      </c>
      <c r="I621" t="s">
        <v>8221</v>
      </c>
      <c r="J621">
        <v>22</v>
      </c>
    </row>
    <row r="622" spans="6:10">
      <c r="F622" s="15" t="s">
        <v>8219</v>
      </c>
      <c r="G622" s="15">
        <v>93</v>
      </c>
      <c r="I622" t="s">
        <v>8221</v>
      </c>
      <c r="J622">
        <v>1</v>
      </c>
    </row>
    <row r="623" spans="6:10">
      <c r="F623" s="14" t="s">
        <v>8219</v>
      </c>
      <c r="G623" s="14">
        <v>63</v>
      </c>
      <c r="I623" t="s">
        <v>8221</v>
      </c>
      <c r="J623">
        <v>10</v>
      </c>
    </row>
    <row r="624" spans="6:10">
      <c r="F624" s="15" t="s">
        <v>8219</v>
      </c>
      <c r="G624" s="15">
        <v>134</v>
      </c>
      <c r="I624" t="s">
        <v>8221</v>
      </c>
      <c r="J624">
        <v>6</v>
      </c>
    </row>
    <row r="625" spans="6:10">
      <c r="F625" s="14" t="s">
        <v>8219</v>
      </c>
      <c r="G625" s="14">
        <v>14</v>
      </c>
      <c r="I625" t="s">
        <v>8221</v>
      </c>
      <c r="J625">
        <v>24</v>
      </c>
    </row>
    <row r="626" spans="6:10">
      <c r="F626" s="15" t="s">
        <v>8219</v>
      </c>
      <c r="G626" s="15">
        <v>78</v>
      </c>
      <c r="I626" t="s">
        <v>8221</v>
      </c>
      <c r="J626">
        <v>15</v>
      </c>
    </row>
    <row r="627" spans="6:10">
      <c r="F627" s="14" t="s">
        <v>8219</v>
      </c>
      <c r="G627" s="14">
        <v>112</v>
      </c>
      <c r="I627" t="s">
        <v>8221</v>
      </c>
      <c r="J627">
        <v>37</v>
      </c>
    </row>
    <row r="628" spans="6:10">
      <c r="F628" s="15" t="s">
        <v>8219</v>
      </c>
      <c r="G628" s="15">
        <v>34</v>
      </c>
      <c r="I628" t="s">
        <v>8221</v>
      </c>
      <c r="J628">
        <v>20</v>
      </c>
    </row>
    <row r="629" spans="6:10">
      <c r="F629" s="14" t="s">
        <v>8219</v>
      </c>
      <c r="G629" s="14">
        <v>19</v>
      </c>
      <c r="I629" t="s">
        <v>8221</v>
      </c>
      <c r="J629">
        <v>7</v>
      </c>
    </row>
    <row r="630" spans="6:10">
      <c r="F630" s="15" t="s">
        <v>8219</v>
      </c>
      <c r="G630" s="15">
        <v>13</v>
      </c>
      <c r="I630" t="s">
        <v>8221</v>
      </c>
      <c r="J630">
        <v>0</v>
      </c>
    </row>
    <row r="631" spans="6:10">
      <c r="F631" s="14" t="s">
        <v>8219</v>
      </c>
      <c r="G631" s="14">
        <v>104</v>
      </c>
      <c r="I631" t="s">
        <v>8221</v>
      </c>
      <c r="J631">
        <v>21</v>
      </c>
    </row>
    <row r="632" spans="6:10">
      <c r="F632" s="15" t="s">
        <v>8219</v>
      </c>
      <c r="G632" s="15">
        <v>52</v>
      </c>
      <c r="I632" t="s">
        <v>8221</v>
      </c>
      <c r="J632">
        <v>3</v>
      </c>
    </row>
    <row r="633" spans="6:10">
      <c r="F633" s="14" t="s">
        <v>8219</v>
      </c>
      <c r="G633" s="14">
        <v>17</v>
      </c>
      <c r="I633" t="s">
        <v>8221</v>
      </c>
      <c r="J633">
        <v>11</v>
      </c>
    </row>
    <row r="634" spans="6:10">
      <c r="F634" s="15" t="s">
        <v>8219</v>
      </c>
      <c r="G634" s="15">
        <v>82</v>
      </c>
      <c r="I634" t="s">
        <v>8221</v>
      </c>
      <c r="J634">
        <v>1</v>
      </c>
    </row>
    <row r="635" spans="6:10">
      <c r="F635" s="14" t="s">
        <v>8219</v>
      </c>
      <c r="G635" s="14">
        <v>73</v>
      </c>
      <c r="I635" t="s">
        <v>8221</v>
      </c>
      <c r="J635">
        <v>312</v>
      </c>
    </row>
    <row r="636" spans="6:10">
      <c r="F636" s="15" t="s">
        <v>8219</v>
      </c>
      <c r="G636" s="15">
        <v>158</v>
      </c>
      <c r="I636" t="s">
        <v>8221</v>
      </c>
      <c r="J636">
        <v>1</v>
      </c>
    </row>
    <row r="637" spans="6:10">
      <c r="F637" s="14" t="s">
        <v>8219</v>
      </c>
      <c r="G637" s="14">
        <v>65</v>
      </c>
      <c r="I637" t="s">
        <v>8221</v>
      </c>
      <c r="J637">
        <v>3</v>
      </c>
    </row>
    <row r="638" spans="6:10">
      <c r="F638" s="15" t="s">
        <v>8219</v>
      </c>
      <c r="G638" s="15">
        <v>184</v>
      </c>
      <c r="I638" t="s">
        <v>8221</v>
      </c>
      <c r="J638">
        <v>4</v>
      </c>
    </row>
    <row r="639" spans="6:10">
      <c r="F639" s="14" t="s">
        <v>8219</v>
      </c>
      <c r="G639" s="14">
        <v>34</v>
      </c>
      <c r="I639" t="s">
        <v>8221</v>
      </c>
      <c r="J639">
        <v>10</v>
      </c>
    </row>
    <row r="640" spans="6:10">
      <c r="F640" s="15" t="s">
        <v>8219</v>
      </c>
      <c r="G640" s="15">
        <v>240</v>
      </c>
      <c r="I640" t="s">
        <v>8221</v>
      </c>
      <c r="J640">
        <v>8</v>
      </c>
    </row>
    <row r="641" spans="6:10">
      <c r="F641" s="14" t="s">
        <v>8219</v>
      </c>
      <c r="G641" s="14">
        <v>113</v>
      </c>
      <c r="I641" t="s">
        <v>8221</v>
      </c>
      <c r="J641">
        <v>3</v>
      </c>
    </row>
    <row r="642" spans="6:10">
      <c r="F642" s="15" t="s">
        <v>8219</v>
      </c>
      <c r="G642" s="15">
        <v>66</v>
      </c>
      <c r="I642" t="s">
        <v>8221</v>
      </c>
      <c r="J642">
        <v>1</v>
      </c>
    </row>
    <row r="643" spans="6:10">
      <c r="F643" s="14" t="s">
        <v>8219</v>
      </c>
      <c r="G643" s="14">
        <v>340</v>
      </c>
      <c r="I643" t="s">
        <v>8221</v>
      </c>
      <c r="J643">
        <v>0</v>
      </c>
    </row>
    <row r="644" spans="6:10">
      <c r="F644" s="15" t="s">
        <v>8219</v>
      </c>
      <c r="G644" s="15">
        <v>150</v>
      </c>
      <c r="I644" t="s">
        <v>8221</v>
      </c>
      <c r="J644">
        <v>5</v>
      </c>
    </row>
    <row r="645" spans="6:10">
      <c r="F645" s="14" t="s">
        <v>8219</v>
      </c>
      <c r="G645" s="14">
        <v>25</v>
      </c>
      <c r="I645" t="s">
        <v>8221</v>
      </c>
      <c r="J645">
        <v>0</v>
      </c>
    </row>
    <row r="646" spans="6:10">
      <c r="F646" s="15" t="s">
        <v>8219</v>
      </c>
      <c r="G646" s="15">
        <v>234</v>
      </c>
      <c r="I646" t="s">
        <v>8221</v>
      </c>
      <c r="J646">
        <v>3</v>
      </c>
    </row>
    <row r="647" spans="6:10">
      <c r="F647" s="14" t="s">
        <v>8219</v>
      </c>
      <c r="G647" s="14">
        <v>2602</v>
      </c>
      <c r="I647" t="s">
        <v>8221</v>
      </c>
      <c r="J647">
        <v>7</v>
      </c>
    </row>
    <row r="648" spans="6:10">
      <c r="F648" s="15" t="s">
        <v>8219</v>
      </c>
      <c r="G648" s="15">
        <v>248</v>
      </c>
      <c r="I648" t="s">
        <v>8221</v>
      </c>
      <c r="J648">
        <v>0</v>
      </c>
    </row>
    <row r="649" spans="6:10">
      <c r="F649" s="14" t="s">
        <v>8219</v>
      </c>
      <c r="G649" s="14">
        <v>600</v>
      </c>
      <c r="I649" t="s">
        <v>8221</v>
      </c>
      <c r="J649">
        <v>2</v>
      </c>
    </row>
    <row r="650" spans="6:10">
      <c r="F650" s="15" t="s">
        <v>8219</v>
      </c>
      <c r="G650" s="15">
        <v>293</v>
      </c>
      <c r="I650" t="s">
        <v>8221</v>
      </c>
      <c r="J650">
        <v>23</v>
      </c>
    </row>
    <row r="651" spans="6:10">
      <c r="F651" s="14" t="s">
        <v>8219</v>
      </c>
      <c r="G651" s="14">
        <v>321</v>
      </c>
      <c r="I651" t="s">
        <v>8221</v>
      </c>
      <c r="J651">
        <v>1</v>
      </c>
    </row>
    <row r="652" spans="6:10">
      <c r="F652" s="15" t="s">
        <v>8219</v>
      </c>
      <c r="G652" s="15">
        <v>81</v>
      </c>
      <c r="I652" t="s">
        <v>8221</v>
      </c>
      <c r="J652">
        <v>2</v>
      </c>
    </row>
    <row r="653" spans="6:10">
      <c r="F653" s="14" t="s">
        <v>8219</v>
      </c>
      <c r="G653" s="14">
        <v>343</v>
      </c>
      <c r="I653" t="s">
        <v>8221</v>
      </c>
      <c r="J653">
        <v>3</v>
      </c>
    </row>
    <row r="654" spans="6:10">
      <c r="F654" s="15" t="s">
        <v>8219</v>
      </c>
      <c r="G654" s="15">
        <v>336</v>
      </c>
      <c r="I654" t="s">
        <v>8221</v>
      </c>
      <c r="J654">
        <v>0</v>
      </c>
    </row>
    <row r="655" spans="6:10">
      <c r="F655" s="14" t="s">
        <v>8219</v>
      </c>
      <c r="G655" s="14">
        <v>47</v>
      </c>
      <c r="I655" t="s">
        <v>8221</v>
      </c>
      <c r="J655">
        <v>13</v>
      </c>
    </row>
    <row r="656" spans="6:10">
      <c r="F656" s="15" t="s">
        <v>8219</v>
      </c>
      <c r="G656" s="15">
        <v>76</v>
      </c>
      <c r="I656" t="s">
        <v>8221</v>
      </c>
      <c r="J656">
        <v>1</v>
      </c>
    </row>
    <row r="657" spans="6:10">
      <c r="F657" s="14" t="s">
        <v>8219</v>
      </c>
      <c r="G657" s="14">
        <v>441</v>
      </c>
      <c r="I657" t="s">
        <v>8221</v>
      </c>
      <c r="J657">
        <v>1</v>
      </c>
    </row>
    <row r="658" spans="6:10">
      <c r="F658" s="15" t="s">
        <v>8219</v>
      </c>
      <c r="G658" s="15">
        <v>916</v>
      </c>
      <c r="I658" t="s">
        <v>8221</v>
      </c>
      <c r="J658">
        <v>1</v>
      </c>
    </row>
    <row r="659" spans="6:10">
      <c r="F659" s="14" t="s">
        <v>8219</v>
      </c>
      <c r="G659" s="14">
        <v>369</v>
      </c>
      <c r="I659" t="s">
        <v>8221</v>
      </c>
      <c r="J659">
        <v>6</v>
      </c>
    </row>
    <row r="660" spans="6:10">
      <c r="F660" s="15" t="s">
        <v>8219</v>
      </c>
      <c r="G660" s="15">
        <v>20242</v>
      </c>
      <c r="I660" t="s">
        <v>8221</v>
      </c>
      <c r="J660">
        <v>39</v>
      </c>
    </row>
    <row r="661" spans="6:10">
      <c r="F661" s="14" t="s">
        <v>8219</v>
      </c>
      <c r="G661" s="14">
        <v>71</v>
      </c>
      <c r="I661" t="s">
        <v>8221</v>
      </c>
      <c r="J661">
        <v>4</v>
      </c>
    </row>
    <row r="662" spans="6:10">
      <c r="F662" s="15" t="s">
        <v>8219</v>
      </c>
      <c r="G662" s="15">
        <v>635</v>
      </c>
      <c r="I662" t="s">
        <v>8221</v>
      </c>
      <c r="J662">
        <v>1</v>
      </c>
    </row>
    <row r="663" spans="6:10">
      <c r="F663" s="14" t="s">
        <v>8219</v>
      </c>
      <c r="G663" s="14">
        <v>885</v>
      </c>
      <c r="I663" t="s">
        <v>8221</v>
      </c>
      <c r="J663">
        <v>0</v>
      </c>
    </row>
    <row r="664" spans="6:10">
      <c r="F664" s="15" t="s">
        <v>8219</v>
      </c>
      <c r="G664" s="15">
        <v>329</v>
      </c>
      <c r="I664" t="s">
        <v>8221</v>
      </c>
      <c r="J664">
        <v>0</v>
      </c>
    </row>
    <row r="665" spans="6:10">
      <c r="F665" s="14" t="s">
        <v>8219</v>
      </c>
      <c r="G665" s="14">
        <v>71</v>
      </c>
      <c r="I665" t="s">
        <v>8221</v>
      </c>
      <c r="J665">
        <v>0</v>
      </c>
    </row>
    <row r="666" spans="6:10">
      <c r="F666" s="15" t="s">
        <v>8219</v>
      </c>
      <c r="G666" s="15">
        <v>269</v>
      </c>
      <c r="I666" t="s">
        <v>8221</v>
      </c>
      <c r="J666">
        <v>8</v>
      </c>
    </row>
    <row r="667" spans="6:10">
      <c r="F667" s="14" t="s">
        <v>8219</v>
      </c>
      <c r="G667" s="14">
        <v>345</v>
      </c>
      <c r="I667" t="s">
        <v>8221</v>
      </c>
      <c r="J667">
        <v>0</v>
      </c>
    </row>
    <row r="668" spans="6:10">
      <c r="F668" s="15" t="s">
        <v>8219</v>
      </c>
      <c r="G668" s="15">
        <v>43</v>
      </c>
      <c r="I668" t="s">
        <v>8221</v>
      </c>
      <c r="J668">
        <v>1</v>
      </c>
    </row>
    <row r="669" spans="6:10">
      <c r="F669" s="14" t="s">
        <v>8219</v>
      </c>
      <c r="G669" s="14">
        <v>33</v>
      </c>
      <c r="I669" t="s">
        <v>8221</v>
      </c>
      <c r="J669">
        <v>12</v>
      </c>
    </row>
    <row r="670" spans="6:10">
      <c r="F670" s="15" t="s">
        <v>8219</v>
      </c>
      <c r="G670" s="15">
        <v>211</v>
      </c>
      <c r="I670" t="s">
        <v>8221</v>
      </c>
      <c r="J670">
        <v>0</v>
      </c>
    </row>
    <row r="671" spans="6:10">
      <c r="F671" s="14" t="s">
        <v>8219</v>
      </c>
      <c r="G671" s="14">
        <v>196</v>
      </c>
      <c r="I671" t="s">
        <v>8221</v>
      </c>
      <c r="J671">
        <v>3</v>
      </c>
    </row>
    <row r="672" spans="6:10">
      <c r="F672" s="15" t="s">
        <v>8219</v>
      </c>
      <c r="G672" s="15">
        <v>405</v>
      </c>
      <c r="I672" t="s">
        <v>8221</v>
      </c>
      <c r="J672">
        <v>2</v>
      </c>
    </row>
    <row r="673" spans="6:10">
      <c r="F673" s="14" t="s">
        <v>8219</v>
      </c>
      <c r="G673" s="14">
        <v>206</v>
      </c>
      <c r="I673" t="s">
        <v>8221</v>
      </c>
      <c r="J673">
        <v>6</v>
      </c>
    </row>
    <row r="674" spans="6:10">
      <c r="F674" s="15" t="s">
        <v>8219</v>
      </c>
      <c r="G674" s="15">
        <v>335</v>
      </c>
      <c r="I674" t="s">
        <v>8221</v>
      </c>
      <c r="J674">
        <v>0</v>
      </c>
    </row>
    <row r="675" spans="6:10">
      <c r="F675" s="14" t="s">
        <v>8219</v>
      </c>
      <c r="G675" s="14">
        <v>215</v>
      </c>
      <c r="I675" t="s">
        <v>8221</v>
      </c>
      <c r="J675">
        <v>15</v>
      </c>
    </row>
    <row r="676" spans="6:10">
      <c r="F676" s="15" t="s">
        <v>8219</v>
      </c>
      <c r="G676" s="15">
        <v>176</v>
      </c>
      <c r="I676" t="s">
        <v>8221</v>
      </c>
      <c r="J676">
        <v>1</v>
      </c>
    </row>
    <row r="677" spans="6:10">
      <c r="F677" s="14" t="s">
        <v>8219</v>
      </c>
      <c r="G677" s="14">
        <v>555</v>
      </c>
      <c r="I677" t="s">
        <v>8221</v>
      </c>
      <c r="J677">
        <v>3</v>
      </c>
    </row>
    <row r="678" spans="6:10">
      <c r="F678" s="15" t="s">
        <v>8219</v>
      </c>
      <c r="G678" s="15">
        <v>116</v>
      </c>
      <c r="I678" t="s">
        <v>8221</v>
      </c>
      <c r="J678">
        <v>8</v>
      </c>
    </row>
    <row r="679" spans="6:10">
      <c r="F679" s="14" t="s">
        <v>8219</v>
      </c>
      <c r="G679" s="14">
        <v>615</v>
      </c>
      <c r="I679" t="s">
        <v>8221</v>
      </c>
      <c r="J679">
        <v>0</v>
      </c>
    </row>
    <row r="680" spans="6:10">
      <c r="F680" s="15" t="s">
        <v>8219</v>
      </c>
      <c r="G680" s="15">
        <v>236</v>
      </c>
      <c r="I680" t="s">
        <v>8221</v>
      </c>
      <c r="J680">
        <v>3</v>
      </c>
    </row>
    <row r="681" spans="6:10">
      <c r="F681" s="14" t="s">
        <v>8219</v>
      </c>
      <c r="G681" s="14">
        <v>145</v>
      </c>
      <c r="I681" t="s">
        <v>8221</v>
      </c>
      <c r="J681">
        <v>3</v>
      </c>
    </row>
    <row r="682" spans="6:10">
      <c r="F682" s="15" t="s">
        <v>8219</v>
      </c>
      <c r="G682" s="15">
        <v>167</v>
      </c>
      <c r="I682" t="s">
        <v>8221</v>
      </c>
      <c r="J682">
        <v>0</v>
      </c>
    </row>
    <row r="683" spans="6:10">
      <c r="F683" s="14" t="s">
        <v>8219</v>
      </c>
      <c r="G683" s="14">
        <v>235</v>
      </c>
      <c r="I683" t="s">
        <v>8221</v>
      </c>
      <c r="J683">
        <v>19</v>
      </c>
    </row>
    <row r="684" spans="6:10">
      <c r="F684" s="15" t="s">
        <v>8219</v>
      </c>
      <c r="G684" s="15">
        <v>452</v>
      </c>
      <c r="I684" t="s">
        <v>8221</v>
      </c>
      <c r="J684">
        <v>0</v>
      </c>
    </row>
    <row r="685" spans="6:10">
      <c r="F685" s="14" t="s">
        <v>8219</v>
      </c>
      <c r="G685" s="14">
        <v>241</v>
      </c>
      <c r="I685" t="s">
        <v>8221</v>
      </c>
      <c r="J685">
        <v>2</v>
      </c>
    </row>
    <row r="686" spans="6:10">
      <c r="F686" s="15" t="s">
        <v>8219</v>
      </c>
      <c r="G686" s="15">
        <v>28</v>
      </c>
      <c r="I686" t="s">
        <v>8221</v>
      </c>
      <c r="J686">
        <v>0</v>
      </c>
    </row>
    <row r="687" spans="6:10">
      <c r="F687" s="14" t="s">
        <v>8219</v>
      </c>
      <c r="G687" s="14">
        <v>140</v>
      </c>
      <c r="I687" t="s">
        <v>8221</v>
      </c>
      <c r="J687">
        <v>0</v>
      </c>
    </row>
    <row r="688" spans="6:10">
      <c r="F688" s="15" t="s">
        <v>8219</v>
      </c>
      <c r="G688" s="15">
        <v>280</v>
      </c>
      <c r="I688" t="s">
        <v>8221</v>
      </c>
      <c r="J688">
        <v>25</v>
      </c>
    </row>
    <row r="689" spans="6:10">
      <c r="F689" s="14" t="s">
        <v>8219</v>
      </c>
      <c r="G689" s="14">
        <v>70</v>
      </c>
      <c r="I689" t="s">
        <v>8221</v>
      </c>
      <c r="J689">
        <v>8</v>
      </c>
    </row>
    <row r="690" spans="6:10">
      <c r="F690" s="15" t="s">
        <v>8219</v>
      </c>
      <c r="G690" s="15">
        <v>160</v>
      </c>
      <c r="I690" t="s">
        <v>8221</v>
      </c>
      <c r="J690">
        <v>16</v>
      </c>
    </row>
    <row r="691" spans="6:10">
      <c r="F691" s="14" t="s">
        <v>8219</v>
      </c>
      <c r="G691" s="14">
        <v>141</v>
      </c>
      <c r="I691" t="s">
        <v>8221</v>
      </c>
      <c r="J691">
        <v>3</v>
      </c>
    </row>
    <row r="692" spans="6:10">
      <c r="F692" s="15" t="s">
        <v>8219</v>
      </c>
      <c r="G692" s="15">
        <v>874</v>
      </c>
      <c r="I692" t="s">
        <v>8221</v>
      </c>
      <c r="J692">
        <v>3</v>
      </c>
    </row>
    <row r="693" spans="6:10">
      <c r="F693" s="14" t="s">
        <v>8219</v>
      </c>
      <c r="G693" s="14">
        <v>73</v>
      </c>
      <c r="I693" t="s">
        <v>8221</v>
      </c>
      <c r="J693">
        <v>2</v>
      </c>
    </row>
    <row r="694" spans="6:10">
      <c r="F694" s="15" t="s">
        <v>8219</v>
      </c>
      <c r="G694" s="15">
        <v>294</v>
      </c>
      <c r="I694" t="s">
        <v>8221</v>
      </c>
      <c r="J694">
        <v>1</v>
      </c>
    </row>
    <row r="695" spans="6:10">
      <c r="F695" s="14" t="s">
        <v>8219</v>
      </c>
      <c r="G695" s="14">
        <v>740</v>
      </c>
      <c r="I695" t="s">
        <v>8221</v>
      </c>
      <c r="J695">
        <v>0</v>
      </c>
    </row>
    <row r="696" spans="6:10">
      <c r="F696" s="15" t="s">
        <v>8219</v>
      </c>
      <c r="G696" s="15">
        <v>369</v>
      </c>
      <c r="I696" t="s">
        <v>8221</v>
      </c>
      <c r="J696">
        <v>1</v>
      </c>
    </row>
    <row r="697" spans="6:10">
      <c r="F697" s="14" t="s">
        <v>8219</v>
      </c>
      <c r="G697" s="14">
        <v>110</v>
      </c>
      <c r="I697" t="s">
        <v>8221</v>
      </c>
      <c r="J697">
        <v>19</v>
      </c>
    </row>
    <row r="698" spans="6:10">
      <c r="F698" s="15" t="s">
        <v>8219</v>
      </c>
      <c r="G698" s="15">
        <v>455</v>
      </c>
      <c r="I698" t="s">
        <v>8221</v>
      </c>
      <c r="J698">
        <v>9</v>
      </c>
    </row>
    <row r="699" spans="6:10">
      <c r="F699" s="14" t="s">
        <v>8219</v>
      </c>
      <c r="G699" s="14">
        <v>224</v>
      </c>
      <c r="I699" t="s">
        <v>8221</v>
      </c>
      <c r="J699">
        <v>1</v>
      </c>
    </row>
    <row r="700" spans="6:10">
      <c r="F700" s="15" t="s">
        <v>8219</v>
      </c>
      <c r="G700" s="15">
        <v>46</v>
      </c>
      <c r="I700" t="s">
        <v>8221</v>
      </c>
      <c r="J700">
        <v>0</v>
      </c>
    </row>
    <row r="701" spans="6:10">
      <c r="F701" s="14" t="s">
        <v>8219</v>
      </c>
      <c r="G701" s="14">
        <v>284</v>
      </c>
      <c r="I701" t="s">
        <v>8221</v>
      </c>
      <c r="J701">
        <v>1</v>
      </c>
    </row>
    <row r="702" spans="6:10">
      <c r="F702" s="15" t="s">
        <v>8219</v>
      </c>
      <c r="G702" s="15">
        <v>98</v>
      </c>
      <c r="I702" t="s">
        <v>8221</v>
      </c>
      <c r="J702">
        <v>5</v>
      </c>
    </row>
    <row r="703" spans="6:10">
      <c r="F703" s="14" t="s">
        <v>8219</v>
      </c>
      <c r="G703" s="14">
        <v>56</v>
      </c>
      <c r="I703" t="s">
        <v>8221</v>
      </c>
      <c r="J703">
        <v>85</v>
      </c>
    </row>
    <row r="704" spans="6:10">
      <c r="F704" s="15" t="s">
        <v>8219</v>
      </c>
      <c r="G704" s="15">
        <v>32</v>
      </c>
      <c r="I704" t="s">
        <v>8221</v>
      </c>
      <c r="J704">
        <v>3</v>
      </c>
    </row>
    <row r="705" spans="6:10">
      <c r="F705" s="14" t="s">
        <v>8219</v>
      </c>
      <c r="G705" s="14">
        <v>30</v>
      </c>
      <c r="I705" t="s">
        <v>8221</v>
      </c>
      <c r="J705">
        <v>4</v>
      </c>
    </row>
    <row r="706" spans="6:10">
      <c r="F706" s="15" t="s">
        <v>8219</v>
      </c>
      <c r="G706" s="15">
        <v>70</v>
      </c>
      <c r="I706" t="s">
        <v>8221</v>
      </c>
      <c r="J706">
        <v>3</v>
      </c>
    </row>
    <row r="707" spans="6:10">
      <c r="F707" s="14" t="s">
        <v>8219</v>
      </c>
      <c r="G707" s="14">
        <v>44</v>
      </c>
      <c r="I707" t="s">
        <v>8220</v>
      </c>
      <c r="J707">
        <v>18</v>
      </c>
    </row>
    <row r="708" spans="6:10">
      <c r="F708" s="15" t="s">
        <v>8219</v>
      </c>
      <c r="G708" s="15">
        <v>92</v>
      </c>
      <c r="I708" t="s">
        <v>8220</v>
      </c>
      <c r="J708">
        <v>3</v>
      </c>
    </row>
    <row r="709" spans="6:10">
      <c r="F709" s="14" t="s">
        <v>8219</v>
      </c>
      <c r="G709" s="14">
        <v>205</v>
      </c>
      <c r="I709" t="s">
        <v>8220</v>
      </c>
      <c r="J709">
        <v>40</v>
      </c>
    </row>
    <row r="710" spans="6:10">
      <c r="F710" s="15" t="s">
        <v>8219</v>
      </c>
      <c r="G710" s="15">
        <v>23</v>
      </c>
      <c r="I710" t="s">
        <v>8220</v>
      </c>
      <c r="J710">
        <v>0</v>
      </c>
    </row>
    <row r="711" spans="6:10">
      <c r="F711" s="14" t="s">
        <v>8219</v>
      </c>
      <c r="G711" s="14">
        <v>4</v>
      </c>
      <c r="I711" t="s">
        <v>8220</v>
      </c>
      <c r="J711">
        <v>24</v>
      </c>
    </row>
    <row r="712" spans="6:10">
      <c r="F712" s="15" t="s">
        <v>8219</v>
      </c>
      <c r="G712" s="15">
        <v>112</v>
      </c>
      <c r="I712" t="s">
        <v>8220</v>
      </c>
      <c r="J712">
        <v>1</v>
      </c>
    </row>
    <row r="713" spans="6:10">
      <c r="F713" s="14" t="s">
        <v>8219</v>
      </c>
      <c r="G713" s="14">
        <v>27</v>
      </c>
      <c r="I713" t="s">
        <v>8220</v>
      </c>
      <c r="J713">
        <v>0</v>
      </c>
    </row>
    <row r="714" spans="6:10">
      <c r="F714" s="15" t="s">
        <v>8219</v>
      </c>
      <c r="G714" s="15">
        <v>11</v>
      </c>
      <c r="I714" t="s">
        <v>8220</v>
      </c>
      <c r="J714">
        <v>0</v>
      </c>
    </row>
    <row r="715" spans="6:10">
      <c r="F715" s="14" t="s">
        <v>8219</v>
      </c>
      <c r="G715" s="14">
        <v>26</v>
      </c>
      <c r="I715" t="s">
        <v>8220</v>
      </c>
      <c r="J715">
        <v>1</v>
      </c>
    </row>
    <row r="716" spans="6:10">
      <c r="F716" s="15" t="s">
        <v>8219</v>
      </c>
      <c r="G716" s="15">
        <v>77</v>
      </c>
      <c r="I716" t="s">
        <v>8220</v>
      </c>
      <c r="J716">
        <v>6</v>
      </c>
    </row>
    <row r="717" spans="6:10">
      <c r="F717" s="14" t="s">
        <v>8219</v>
      </c>
      <c r="G717" s="14">
        <v>136</v>
      </c>
      <c r="I717" t="s">
        <v>8220</v>
      </c>
      <c r="J717">
        <v>0</v>
      </c>
    </row>
    <row r="718" spans="6:10">
      <c r="F718" s="15" t="s">
        <v>8219</v>
      </c>
      <c r="G718" s="15">
        <v>157</v>
      </c>
      <c r="I718" t="s">
        <v>8220</v>
      </c>
      <c r="J718">
        <v>6</v>
      </c>
    </row>
    <row r="719" spans="6:10">
      <c r="F719" s="14" t="s">
        <v>8219</v>
      </c>
      <c r="G719" s="14">
        <v>158</v>
      </c>
      <c r="I719" t="s">
        <v>8220</v>
      </c>
      <c r="J719">
        <v>0</v>
      </c>
    </row>
    <row r="720" spans="6:10">
      <c r="F720" s="15" t="s">
        <v>8219</v>
      </c>
      <c r="G720" s="15">
        <v>27</v>
      </c>
      <c r="I720" t="s">
        <v>8220</v>
      </c>
      <c r="J720">
        <v>0</v>
      </c>
    </row>
    <row r="721" spans="6:10">
      <c r="F721" s="14" t="s">
        <v>8219</v>
      </c>
      <c r="G721" s="14">
        <v>23</v>
      </c>
      <c r="I721" t="s">
        <v>8220</v>
      </c>
      <c r="J721">
        <v>3</v>
      </c>
    </row>
    <row r="722" spans="6:10">
      <c r="F722" s="15" t="s">
        <v>8219</v>
      </c>
      <c r="G722" s="15">
        <v>17</v>
      </c>
      <c r="I722" t="s">
        <v>8220</v>
      </c>
      <c r="J722">
        <v>0</v>
      </c>
    </row>
    <row r="723" spans="6:10">
      <c r="F723" s="14" t="s">
        <v>8219</v>
      </c>
      <c r="G723" s="14">
        <v>37</v>
      </c>
      <c r="I723" t="s">
        <v>8220</v>
      </c>
      <c r="J723">
        <v>8</v>
      </c>
    </row>
    <row r="724" spans="6:10">
      <c r="F724" s="15" t="s">
        <v>8219</v>
      </c>
      <c r="G724" s="15">
        <v>65</v>
      </c>
      <c r="I724" t="s">
        <v>8220</v>
      </c>
      <c r="J724">
        <v>34</v>
      </c>
    </row>
    <row r="725" spans="6:10">
      <c r="F725" s="14" t="s">
        <v>8219</v>
      </c>
      <c r="G725" s="14">
        <v>18</v>
      </c>
      <c r="I725" t="s">
        <v>8220</v>
      </c>
      <c r="J725">
        <v>1</v>
      </c>
    </row>
    <row r="726" spans="6:10">
      <c r="F726" s="15" t="s">
        <v>8219</v>
      </c>
      <c r="G726" s="15">
        <v>25</v>
      </c>
      <c r="I726" t="s">
        <v>8220</v>
      </c>
      <c r="J726">
        <v>38</v>
      </c>
    </row>
    <row r="727" spans="6:10">
      <c r="F727" s="14" t="s">
        <v>8219</v>
      </c>
      <c r="G727" s="14">
        <v>104</v>
      </c>
      <c r="I727" t="s">
        <v>8220</v>
      </c>
      <c r="J727">
        <v>104</v>
      </c>
    </row>
    <row r="728" spans="6:10">
      <c r="F728" s="15" t="s">
        <v>8219</v>
      </c>
      <c r="G728" s="15">
        <v>108</v>
      </c>
      <c r="I728" t="s">
        <v>8220</v>
      </c>
      <c r="J728">
        <v>86</v>
      </c>
    </row>
    <row r="729" spans="6:10">
      <c r="F729" s="14" t="s">
        <v>8219</v>
      </c>
      <c r="G729" s="14">
        <v>38</v>
      </c>
      <c r="I729" t="s">
        <v>8220</v>
      </c>
      <c r="J729">
        <v>356</v>
      </c>
    </row>
    <row r="730" spans="6:10">
      <c r="F730" s="15" t="s">
        <v>8219</v>
      </c>
      <c r="G730" s="15">
        <v>88</v>
      </c>
      <c r="I730" t="s">
        <v>8220</v>
      </c>
      <c r="J730">
        <v>45</v>
      </c>
    </row>
    <row r="731" spans="6:10">
      <c r="F731" s="14" t="s">
        <v>8219</v>
      </c>
      <c r="G731" s="14">
        <v>82</v>
      </c>
      <c r="I731" t="s">
        <v>8220</v>
      </c>
      <c r="J731">
        <v>38</v>
      </c>
    </row>
    <row r="732" spans="6:10">
      <c r="F732" s="15" t="s">
        <v>8219</v>
      </c>
      <c r="G732" s="15">
        <v>126</v>
      </c>
      <c r="I732" t="s">
        <v>8220</v>
      </c>
      <c r="J732">
        <v>35</v>
      </c>
    </row>
    <row r="733" spans="6:10">
      <c r="F733" s="14" t="s">
        <v>8219</v>
      </c>
      <c r="G733" s="14">
        <v>133</v>
      </c>
      <c r="I733" t="s">
        <v>8220</v>
      </c>
      <c r="J733">
        <v>24</v>
      </c>
    </row>
    <row r="734" spans="6:10">
      <c r="F734" s="15" t="s">
        <v>8219</v>
      </c>
      <c r="G734" s="15">
        <v>47</v>
      </c>
      <c r="I734" t="s">
        <v>8220</v>
      </c>
      <c r="J734">
        <v>100</v>
      </c>
    </row>
    <row r="735" spans="6:10">
      <c r="F735" s="14" t="s">
        <v>8219</v>
      </c>
      <c r="G735" s="14">
        <v>58</v>
      </c>
      <c r="I735" t="s">
        <v>8220</v>
      </c>
      <c r="J735">
        <v>1</v>
      </c>
    </row>
    <row r="736" spans="6:10">
      <c r="F736" s="15" t="s">
        <v>8219</v>
      </c>
      <c r="G736" s="15">
        <v>32</v>
      </c>
      <c r="I736" t="s">
        <v>8220</v>
      </c>
      <c r="J736">
        <v>122</v>
      </c>
    </row>
    <row r="737" spans="6:10">
      <c r="F737" s="14" t="s">
        <v>8219</v>
      </c>
      <c r="G737" s="14">
        <v>37</v>
      </c>
      <c r="I737" t="s">
        <v>8220</v>
      </c>
      <c r="J737">
        <v>11</v>
      </c>
    </row>
    <row r="738" spans="6:10">
      <c r="F738" s="15" t="s">
        <v>8219</v>
      </c>
      <c r="G738" s="15">
        <v>87</v>
      </c>
      <c r="I738" t="s">
        <v>8220</v>
      </c>
      <c r="J738">
        <v>248</v>
      </c>
    </row>
    <row r="739" spans="6:10">
      <c r="F739" s="14" t="s">
        <v>8219</v>
      </c>
      <c r="G739" s="14">
        <v>15</v>
      </c>
      <c r="I739" t="s">
        <v>8220</v>
      </c>
      <c r="J739">
        <v>1</v>
      </c>
    </row>
    <row r="740" spans="6:10">
      <c r="F740" s="15" t="s">
        <v>8219</v>
      </c>
      <c r="G740" s="15">
        <v>27</v>
      </c>
      <c r="I740" t="s">
        <v>8220</v>
      </c>
      <c r="J740">
        <v>19</v>
      </c>
    </row>
    <row r="741" spans="6:10">
      <c r="F741" s="14" t="s">
        <v>8219</v>
      </c>
      <c r="G741" s="14">
        <v>19</v>
      </c>
      <c r="I741" t="s">
        <v>8220</v>
      </c>
      <c r="J741">
        <v>135</v>
      </c>
    </row>
    <row r="742" spans="6:10">
      <c r="F742" s="15" t="s">
        <v>8219</v>
      </c>
      <c r="G742" s="15">
        <v>17</v>
      </c>
      <c r="I742" t="s">
        <v>8220</v>
      </c>
      <c r="J742">
        <v>9</v>
      </c>
    </row>
    <row r="743" spans="6:10">
      <c r="F743" s="14" t="s">
        <v>8219</v>
      </c>
      <c r="G743" s="14">
        <v>26</v>
      </c>
      <c r="I743" t="s">
        <v>8220</v>
      </c>
      <c r="J743">
        <v>3</v>
      </c>
    </row>
    <row r="744" spans="6:10">
      <c r="F744" s="15" t="s">
        <v>8219</v>
      </c>
      <c r="G744" s="15">
        <v>28</v>
      </c>
      <c r="I744" t="s">
        <v>8220</v>
      </c>
      <c r="J744">
        <v>7</v>
      </c>
    </row>
    <row r="745" spans="6:10">
      <c r="F745" s="14" t="s">
        <v>8219</v>
      </c>
      <c r="G745" s="14">
        <v>37</v>
      </c>
      <c r="I745" t="s">
        <v>8220</v>
      </c>
      <c r="J745">
        <v>4</v>
      </c>
    </row>
    <row r="746" spans="6:10">
      <c r="F746" s="15" t="s">
        <v>8219</v>
      </c>
      <c r="G746" s="15">
        <v>128</v>
      </c>
      <c r="I746" t="s">
        <v>8220</v>
      </c>
      <c r="J746">
        <v>44</v>
      </c>
    </row>
    <row r="747" spans="6:10">
      <c r="F747" s="14" t="s">
        <v>8219</v>
      </c>
      <c r="G747" s="14">
        <v>10</v>
      </c>
      <c r="I747" t="s">
        <v>8220</v>
      </c>
      <c r="J747">
        <v>90</v>
      </c>
    </row>
    <row r="748" spans="6:10">
      <c r="F748" s="15" t="s">
        <v>8219</v>
      </c>
      <c r="G748" s="15">
        <v>83</v>
      </c>
      <c r="I748" t="s">
        <v>8220</v>
      </c>
      <c r="J748">
        <v>8</v>
      </c>
    </row>
    <row r="749" spans="6:10">
      <c r="F749" s="14" t="s">
        <v>8219</v>
      </c>
      <c r="G749" s="14">
        <v>46</v>
      </c>
      <c r="I749" t="s">
        <v>8220</v>
      </c>
      <c r="J749">
        <v>11</v>
      </c>
    </row>
    <row r="750" spans="6:10">
      <c r="F750" s="15" t="s">
        <v>8219</v>
      </c>
      <c r="G750" s="15">
        <v>90</v>
      </c>
      <c r="I750" t="s">
        <v>8220</v>
      </c>
      <c r="J750">
        <v>41</v>
      </c>
    </row>
    <row r="751" spans="6:10">
      <c r="F751" s="14" t="s">
        <v>8219</v>
      </c>
      <c r="G751" s="14">
        <v>81</v>
      </c>
      <c r="I751" t="s">
        <v>8220</v>
      </c>
      <c r="J751">
        <v>15</v>
      </c>
    </row>
    <row r="752" spans="6:10">
      <c r="F752" s="15" t="s">
        <v>8219</v>
      </c>
      <c r="G752" s="15">
        <v>32</v>
      </c>
      <c r="I752" t="s">
        <v>8220</v>
      </c>
      <c r="J752">
        <v>9</v>
      </c>
    </row>
    <row r="753" spans="6:10">
      <c r="F753" s="14" t="s">
        <v>8219</v>
      </c>
      <c r="G753" s="14">
        <v>20</v>
      </c>
      <c r="I753" t="s">
        <v>8220</v>
      </c>
      <c r="J753">
        <v>50</v>
      </c>
    </row>
    <row r="754" spans="6:10">
      <c r="F754" s="15" t="s">
        <v>8219</v>
      </c>
      <c r="G754" s="15">
        <v>70</v>
      </c>
      <c r="I754" t="s">
        <v>8220</v>
      </c>
      <c r="J754">
        <v>34</v>
      </c>
    </row>
    <row r="755" spans="6:10">
      <c r="F755" s="14" t="s">
        <v>8219</v>
      </c>
      <c r="G755" s="14">
        <v>168</v>
      </c>
      <c r="I755" t="s">
        <v>8220</v>
      </c>
      <c r="J755">
        <v>0</v>
      </c>
    </row>
    <row r="756" spans="6:10">
      <c r="F756" s="15" t="s">
        <v>8219</v>
      </c>
      <c r="G756" s="15">
        <v>34</v>
      </c>
      <c r="I756" t="s">
        <v>8220</v>
      </c>
      <c r="J756">
        <v>0</v>
      </c>
    </row>
    <row r="757" spans="6:10">
      <c r="F757" s="14" t="s">
        <v>8219</v>
      </c>
      <c r="G757" s="14">
        <v>48</v>
      </c>
      <c r="I757" t="s">
        <v>8220</v>
      </c>
      <c r="J757">
        <v>276</v>
      </c>
    </row>
    <row r="758" spans="6:10">
      <c r="F758" s="15" t="s">
        <v>8219</v>
      </c>
      <c r="G758" s="15">
        <v>48</v>
      </c>
      <c r="I758" t="s">
        <v>8220</v>
      </c>
      <c r="J758">
        <v>16</v>
      </c>
    </row>
    <row r="759" spans="6:10">
      <c r="F759" s="14" t="s">
        <v>8219</v>
      </c>
      <c r="G759" s="14">
        <v>221</v>
      </c>
      <c r="I759" t="s">
        <v>8220</v>
      </c>
      <c r="J759">
        <v>224</v>
      </c>
    </row>
    <row r="760" spans="6:10">
      <c r="F760" s="15" t="s">
        <v>8219</v>
      </c>
      <c r="G760" s="15">
        <v>107</v>
      </c>
      <c r="I760" t="s">
        <v>8220</v>
      </c>
      <c r="J760">
        <v>140</v>
      </c>
    </row>
    <row r="761" spans="6:10">
      <c r="F761" s="14" t="s">
        <v>8219</v>
      </c>
      <c r="G761" s="14">
        <v>45</v>
      </c>
      <c r="I761" t="s">
        <v>8220</v>
      </c>
      <c r="J761">
        <v>15</v>
      </c>
    </row>
    <row r="762" spans="6:10">
      <c r="F762" s="15" t="s">
        <v>8219</v>
      </c>
      <c r="G762" s="15">
        <v>36</v>
      </c>
      <c r="I762" t="s">
        <v>8220</v>
      </c>
      <c r="J762">
        <v>37</v>
      </c>
    </row>
    <row r="763" spans="6:10">
      <c r="F763" s="14" t="s">
        <v>8219</v>
      </c>
      <c r="G763" s="14">
        <v>101</v>
      </c>
      <c r="I763" t="s">
        <v>8220</v>
      </c>
      <c r="J763">
        <v>0</v>
      </c>
    </row>
    <row r="764" spans="6:10">
      <c r="F764" s="15" t="s">
        <v>8219</v>
      </c>
      <c r="G764" s="15">
        <v>62</v>
      </c>
      <c r="I764" t="s">
        <v>8220</v>
      </c>
      <c r="J764">
        <v>46</v>
      </c>
    </row>
    <row r="765" spans="6:10">
      <c r="F765" s="14" t="s">
        <v>8219</v>
      </c>
      <c r="G765" s="14">
        <v>32</v>
      </c>
      <c r="I765" t="s">
        <v>8220</v>
      </c>
      <c r="J765">
        <v>1</v>
      </c>
    </row>
    <row r="766" spans="6:10">
      <c r="F766" s="15" t="s">
        <v>8219</v>
      </c>
      <c r="G766" s="15">
        <v>89</v>
      </c>
      <c r="I766" t="s">
        <v>8220</v>
      </c>
      <c r="J766">
        <v>323</v>
      </c>
    </row>
    <row r="767" spans="6:10">
      <c r="F767" s="14" t="s">
        <v>8219</v>
      </c>
      <c r="G767" s="14">
        <v>93</v>
      </c>
      <c r="I767" t="s">
        <v>8221</v>
      </c>
      <c r="J767">
        <v>5</v>
      </c>
    </row>
    <row r="768" spans="6:10">
      <c r="F768" s="15" t="s">
        <v>8219</v>
      </c>
      <c r="G768" s="15">
        <v>98</v>
      </c>
      <c r="I768" t="s">
        <v>8221</v>
      </c>
      <c r="J768">
        <v>17</v>
      </c>
    </row>
    <row r="769" spans="6:10">
      <c r="F769" s="14" t="s">
        <v>8219</v>
      </c>
      <c r="G769" s="14">
        <v>82</v>
      </c>
      <c r="I769" t="s">
        <v>8221</v>
      </c>
      <c r="J769">
        <v>3</v>
      </c>
    </row>
    <row r="770" spans="6:10">
      <c r="F770" s="15" t="s">
        <v>8219</v>
      </c>
      <c r="G770" s="15">
        <v>116</v>
      </c>
      <c r="I770" t="s">
        <v>8221</v>
      </c>
      <c r="J770">
        <v>2</v>
      </c>
    </row>
    <row r="771" spans="6:10">
      <c r="F771" s="14" t="s">
        <v>8219</v>
      </c>
      <c r="G771" s="14">
        <v>52</v>
      </c>
      <c r="I771" t="s">
        <v>8221</v>
      </c>
      <c r="J771">
        <v>6</v>
      </c>
    </row>
    <row r="772" spans="6:10">
      <c r="F772" s="15" t="s">
        <v>8219</v>
      </c>
      <c r="G772" s="15">
        <v>23</v>
      </c>
      <c r="I772" t="s">
        <v>8221</v>
      </c>
      <c r="J772">
        <v>0</v>
      </c>
    </row>
    <row r="773" spans="6:10">
      <c r="F773" s="14" t="s">
        <v>8219</v>
      </c>
      <c r="G773" s="14">
        <v>77</v>
      </c>
      <c r="I773" t="s">
        <v>8221</v>
      </c>
      <c r="J773">
        <v>1</v>
      </c>
    </row>
    <row r="774" spans="6:10">
      <c r="F774" s="15" t="s">
        <v>8219</v>
      </c>
      <c r="G774" s="15">
        <v>49</v>
      </c>
      <c r="I774" t="s">
        <v>8221</v>
      </c>
      <c r="J774">
        <v>3</v>
      </c>
    </row>
    <row r="775" spans="6:10">
      <c r="F775" s="14" t="s">
        <v>8219</v>
      </c>
      <c r="G775" s="14">
        <v>59</v>
      </c>
      <c r="I775" t="s">
        <v>8221</v>
      </c>
      <c r="J775">
        <v>13</v>
      </c>
    </row>
    <row r="776" spans="6:10">
      <c r="F776" s="15" t="s">
        <v>8219</v>
      </c>
      <c r="G776" s="15">
        <v>113</v>
      </c>
      <c r="I776" t="s">
        <v>8221</v>
      </c>
      <c r="J776">
        <v>1</v>
      </c>
    </row>
    <row r="777" spans="6:10">
      <c r="F777" s="14" t="s">
        <v>8219</v>
      </c>
      <c r="G777" s="14">
        <v>34</v>
      </c>
      <c r="I777" t="s">
        <v>8221</v>
      </c>
      <c r="J777">
        <v>1</v>
      </c>
    </row>
    <row r="778" spans="6:10">
      <c r="F778" s="15" t="s">
        <v>8219</v>
      </c>
      <c r="G778" s="15">
        <v>42</v>
      </c>
      <c r="I778" t="s">
        <v>8221</v>
      </c>
      <c r="J778">
        <v>9</v>
      </c>
    </row>
    <row r="779" spans="6:10">
      <c r="F779" s="14" t="s">
        <v>8219</v>
      </c>
      <c r="G779" s="14">
        <v>42</v>
      </c>
      <c r="I779" t="s">
        <v>8221</v>
      </c>
      <c r="J779">
        <v>0</v>
      </c>
    </row>
    <row r="780" spans="6:10">
      <c r="F780" s="15" t="s">
        <v>8219</v>
      </c>
      <c r="G780" s="15">
        <v>49</v>
      </c>
      <c r="I780" t="s">
        <v>8221</v>
      </c>
      <c r="J780">
        <v>2</v>
      </c>
    </row>
    <row r="781" spans="6:10">
      <c r="F781" s="14" t="s">
        <v>8219</v>
      </c>
      <c r="G781" s="14">
        <v>56</v>
      </c>
      <c r="I781" t="s">
        <v>8221</v>
      </c>
      <c r="J781">
        <v>1</v>
      </c>
    </row>
    <row r="782" spans="6:10">
      <c r="F782" s="15" t="s">
        <v>8219</v>
      </c>
      <c r="G782" s="15">
        <v>25</v>
      </c>
      <c r="I782" t="s">
        <v>8221</v>
      </c>
      <c r="J782">
        <v>10</v>
      </c>
    </row>
    <row r="783" spans="6:10">
      <c r="F783" s="14" t="s">
        <v>8219</v>
      </c>
      <c r="G783" s="14">
        <v>52</v>
      </c>
      <c r="I783" t="s">
        <v>8221</v>
      </c>
      <c r="J783">
        <v>3</v>
      </c>
    </row>
    <row r="784" spans="6:10">
      <c r="F784" s="15" t="s">
        <v>8219</v>
      </c>
      <c r="G784" s="15">
        <v>34</v>
      </c>
      <c r="I784" t="s">
        <v>8221</v>
      </c>
      <c r="J784">
        <v>2</v>
      </c>
    </row>
    <row r="785" spans="6:10">
      <c r="F785" s="14" t="s">
        <v>8219</v>
      </c>
      <c r="G785" s="14">
        <v>67</v>
      </c>
      <c r="I785" t="s">
        <v>8221</v>
      </c>
      <c r="J785">
        <v>2</v>
      </c>
    </row>
    <row r="786" spans="6:10">
      <c r="F786" s="15" t="s">
        <v>8219</v>
      </c>
      <c r="G786" s="15">
        <v>70</v>
      </c>
      <c r="I786" t="s">
        <v>8221</v>
      </c>
      <c r="J786">
        <v>1</v>
      </c>
    </row>
    <row r="787" spans="6:10">
      <c r="F787" s="14" t="s">
        <v>8219</v>
      </c>
      <c r="G787" s="14">
        <v>89</v>
      </c>
      <c r="I787" t="s">
        <v>8221</v>
      </c>
      <c r="J787">
        <v>14</v>
      </c>
    </row>
    <row r="788" spans="6:10">
      <c r="F788" s="15" t="s">
        <v>8219</v>
      </c>
      <c r="G788" s="15">
        <v>107</v>
      </c>
      <c r="I788" t="s">
        <v>8221</v>
      </c>
      <c r="J788">
        <v>0</v>
      </c>
    </row>
    <row r="789" spans="6:10">
      <c r="F789" s="14" t="s">
        <v>8219</v>
      </c>
      <c r="G789" s="14">
        <v>159</v>
      </c>
      <c r="I789" t="s">
        <v>8221</v>
      </c>
      <c r="J789">
        <v>0</v>
      </c>
    </row>
    <row r="790" spans="6:10">
      <c r="F790" s="15" t="s">
        <v>8219</v>
      </c>
      <c r="G790" s="15">
        <v>181</v>
      </c>
      <c r="I790" t="s">
        <v>8221</v>
      </c>
      <c r="J790">
        <v>4</v>
      </c>
    </row>
    <row r="791" spans="6:10">
      <c r="F791" s="14" t="s">
        <v>8219</v>
      </c>
      <c r="G791" s="14">
        <v>131</v>
      </c>
      <c r="I791" t="s">
        <v>8221</v>
      </c>
      <c r="J791">
        <v>3</v>
      </c>
    </row>
    <row r="792" spans="6:10">
      <c r="F792" s="15" t="s">
        <v>8219</v>
      </c>
      <c r="G792" s="15">
        <v>125</v>
      </c>
      <c r="I792" t="s">
        <v>8221</v>
      </c>
      <c r="J792">
        <v>0</v>
      </c>
    </row>
    <row r="793" spans="6:10">
      <c r="F793" s="14" t="s">
        <v>8219</v>
      </c>
      <c r="G793" s="14">
        <v>61</v>
      </c>
      <c r="I793" t="s">
        <v>8221</v>
      </c>
      <c r="J793">
        <v>5</v>
      </c>
    </row>
    <row r="794" spans="6:10">
      <c r="F794" s="15" t="s">
        <v>8219</v>
      </c>
      <c r="G794" s="15">
        <v>90</v>
      </c>
      <c r="I794" t="s">
        <v>8221</v>
      </c>
      <c r="J794">
        <v>47</v>
      </c>
    </row>
    <row r="795" spans="6:10">
      <c r="F795" s="14" t="s">
        <v>8219</v>
      </c>
      <c r="G795" s="14">
        <v>35</v>
      </c>
      <c r="I795" t="s">
        <v>8221</v>
      </c>
      <c r="J795">
        <v>0</v>
      </c>
    </row>
    <row r="796" spans="6:10">
      <c r="F796" s="15" t="s">
        <v>8219</v>
      </c>
      <c r="G796" s="15">
        <v>90</v>
      </c>
      <c r="I796" t="s">
        <v>8221</v>
      </c>
      <c r="J796">
        <v>10</v>
      </c>
    </row>
    <row r="797" spans="6:10">
      <c r="F797" s="14" t="s">
        <v>8219</v>
      </c>
      <c r="G797" s="14">
        <v>4</v>
      </c>
      <c r="I797" t="s">
        <v>8221</v>
      </c>
      <c r="J797">
        <v>11</v>
      </c>
    </row>
    <row r="798" spans="6:10">
      <c r="F798" s="15" t="s">
        <v>8219</v>
      </c>
      <c r="G798" s="15">
        <v>120</v>
      </c>
      <c r="I798" t="s">
        <v>8221</v>
      </c>
      <c r="J798">
        <v>2</v>
      </c>
    </row>
    <row r="799" spans="6:10">
      <c r="F799" s="14" t="s">
        <v>8219</v>
      </c>
      <c r="G799" s="14">
        <v>14</v>
      </c>
      <c r="I799" t="s">
        <v>8221</v>
      </c>
      <c r="J799">
        <v>2</v>
      </c>
    </row>
    <row r="800" spans="6:10">
      <c r="F800" s="15" t="s">
        <v>8219</v>
      </c>
      <c r="G800" s="15">
        <v>27</v>
      </c>
      <c r="I800" t="s">
        <v>8221</v>
      </c>
      <c r="J800">
        <v>22</v>
      </c>
    </row>
    <row r="801" spans="6:10">
      <c r="F801" s="14" t="s">
        <v>8219</v>
      </c>
      <c r="G801" s="14">
        <v>49</v>
      </c>
      <c r="I801" t="s">
        <v>8221</v>
      </c>
      <c r="J801">
        <v>8</v>
      </c>
    </row>
    <row r="802" spans="6:10">
      <c r="F802" s="15" t="s">
        <v>8219</v>
      </c>
      <c r="G802" s="15">
        <v>102</v>
      </c>
      <c r="I802" t="s">
        <v>8221</v>
      </c>
      <c r="J802">
        <v>6</v>
      </c>
    </row>
    <row r="803" spans="6:10">
      <c r="F803" s="14" t="s">
        <v>8219</v>
      </c>
      <c r="G803" s="14">
        <v>3</v>
      </c>
      <c r="I803" t="s">
        <v>8221</v>
      </c>
      <c r="J803">
        <v>1</v>
      </c>
    </row>
    <row r="804" spans="6:10">
      <c r="F804" s="15" t="s">
        <v>8219</v>
      </c>
      <c r="G804" s="15">
        <v>25</v>
      </c>
      <c r="I804" t="s">
        <v>8221</v>
      </c>
      <c r="J804">
        <v>3</v>
      </c>
    </row>
    <row r="805" spans="6:10">
      <c r="F805" s="14" t="s">
        <v>8219</v>
      </c>
      <c r="G805" s="14">
        <v>118</v>
      </c>
      <c r="I805" t="s">
        <v>8221</v>
      </c>
      <c r="J805">
        <v>0</v>
      </c>
    </row>
    <row r="806" spans="6:10">
      <c r="F806" s="15" t="s">
        <v>8219</v>
      </c>
      <c r="G806" s="15">
        <v>57</v>
      </c>
      <c r="I806" t="s">
        <v>8221</v>
      </c>
      <c r="J806">
        <v>0</v>
      </c>
    </row>
    <row r="807" spans="6:10">
      <c r="F807" s="14" t="s">
        <v>8219</v>
      </c>
      <c r="G807" s="14">
        <v>11</v>
      </c>
      <c r="I807" t="s">
        <v>8221</v>
      </c>
      <c r="J807">
        <v>0</v>
      </c>
    </row>
    <row r="808" spans="6:10">
      <c r="F808" s="15" t="s">
        <v>8219</v>
      </c>
      <c r="G808" s="15">
        <v>33</v>
      </c>
      <c r="I808" t="s">
        <v>8221</v>
      </c>
      <c r="J808">
        <v>0</v>
      </c>
    </row>
    <row r="809" spans="6:10">
      <c r="F809" s="14" t="s">
        <v>8219</v>
      </c>
      <c r="G809" s="14">
        <v>40</v>
      </c>
      <c r="I809" t="s">
        <v>8221</v>
      </c>
      <c r="J809">
        <v>0</v>
      </c>
    </row>
    <row r="810" spans="6:10">
      <c r="F810" s="15" t="s">
        <v>8219</v>
      </c>
      <c r="G810" s="15">
        <v>50</v>
      </c>
      <c r="I810" t="s">
        <v>8221</v>
      </c>
      <c r="J810">
        <v>3</v>
      </c>
    </row>
    <row r="811" spans="6:10">
      <c r="F811" s="14" t="s">
        <v>8219</v>
      </c>
      <c r="G811" s="14">
        <v>38</v>
      </c>
      <c r="I811" t="s">
        <v>8221</v>
      </c>
      <c r="J811">
        <v>0</v>
      </c>
    </row>
    <row r="812" spans="6:10">
      <c r="F812" s="15" t="s">
        <v>8219</v>
      </c>
      <c r="G812" s="15">
        <v>96</v>
      </c>
      <c r="I812" t="s">
        <v>8221</v>
      </c>
      <c r="J812">
        <v>0</v>
      </c>
    </row>
    <row r="813" spans="6:10">
      <c r="F813" s="14" t="s">
        <v>8219</v>
      </c>
      <c r="G813" s="14">
        <v>48</v>
      </c>
      <c r="I813" t="s">
        <v>8221</v>
      </c>
      <c r="J813">
        <v>1</v>
      </c>
    </row>
    <row r="814" spans="6:10">
      <c r="F814" s="15" t="s">
        <v>8219</v>
      </c>
      <c r="G814" s="15">
        <v>33</v>
      </c>
      <c r="I814" t="s">
        <v>8220</v>
      </c>
      <c r="J814">
        <v>2</v>
      </c>
    </row>
    <row r="815" spans="6:10">
      <c r="F815" s="14" t="s">
        <v>8219</v>
      </c>
      <c r="G815" s="14">
        <v>226</v>
      </c>
      <c r="I815" t="s">
        <v>8220</v>
      </c>
      <c r="J815">
        <v>0</v>
      </c>
    </row>
    <row r="816" spans="6:10">
      <c r="F816" s="15" t="s">
        <v>8219</v>
      </c>
      <c r="G816" s="15">
        <v>14</v>
      </c>
      <c r="I816" t="s">
        <v>8220</v>
      </c>
      <c r="J816">
        <v>0</v>
      </c>
    </row>
    <row r="817" spans="6:10">
      <c r="F817" s="14" t="s">
        <v>8219</v>
      </c>
      <c r="G817" s="14">
        <v>20</v>
      </c>
      <c r="I817" t="s">
        <v>8220</v>
      </c>
      <c r="J817">
        <v>1</v>
      </c>
    </row>
    <row r="818" spans="6:10">
      <c r="F818" s="15" t="s">
        <v>8219</v>
      </c>
      <c r="G818" s="15">
        <v>25</v>
      </c>
      <c r="I818" t="s">
        <v>8220</v>
      </c>
      <c r="J818">
        <v>7</v>
      </c>
    </row>
    <row r="819" spans="6:10">
      <c r="F819" s="14" t="s">
        <v>8219</v>
      </c>
      <c r="G819" s="14">
        <v>90</v>
      </c>
      <c r="I819" t="s">
        <v>8220</v>
      </c>
      <c r="J819">
        <v>3</v>
      </c>
    </row>
    <row r="820" spans="6:10">
      <c r="F820" s="15" t="s">
        <v>8219</v>
      </c>
      <c r="G820" s="15">
        <v>11</v>
      </c>
      <c r="I820" t="s">
        <v>8220</v>
      </c>
      <c r="J820">
        <v>0</v>
      </c>
    </row>
    <row r="821" spans="6:10">
      <c r="F821" s="14" t="s">
        <v>8219</v>
      </c>
      <c r="G821" s="14">
        <v>55</v>
      </c>
      <c r="I821" t="s">
        <v>8220</v>
      </c>
      <c r="J821">
        <v>0</v>
      </c>
    </row>
    <row r="822" spans="6:10">
      <c r="F822" s="15" t="s">
        <v>8219</v>
      </c>
      <c r="G822" s="15">
        <v>30</v>
      </c>
      <c r="I822" t="s">
        <v>8220</v>
      </c>
      <c r="J822">
        <v>0</v>
      </c>
    </row>
    <row r="823" spans="6:10">
      <c r="F823" s="14" t="s">
        <v>8219</v>
      </c>
      <c r="G823" s="14">
        <v>28</v>
      </c>
      <c r="I823" t="s">
        <v>8220</v>
      </c>
      <c r="J823">
        <v>0</v>
      </c>
    </row>
    <row r="824" spans="6:10">
      <c r="F824" s="15" t="s">
        <v>8219</v>
      </c>
      <c r="G824" s="15">
        <v>45</v>
      </c>
      <c r="I824" t="s">
        <v>8221</v>
      </c>
      <c r="J824">
        <v>6</v>
      </c>
    </row>
    <row r="825" spans="6:10">
      <c r="F825" s="14" t="s">
        <v>8219</v>
      </c>
      <c r="G825" s="14">
        <v>13</v>
      </c>
      <c r="I825" t="s">
        <v>8221</v>
      </c>
      <c r="J825">
        <v>1</v>
      </c>
    </row>
    <row r="826" spans="6:10">
      <c r="F826" s="15" t="s">
        <v>8219</v>
      </c>
      <c r="G826" s="15">
        <v>40</v>
      </c>
      <c r="I826" t="s">
        <v>8221</v>
      </c>
      <c r="J826">
        <v>2</v>
      </c>
    </row>
    <row r="827" spans="6:10">
      <c r="F827" s="14" t="s">
        <v>8219</v>
      </c>
      <c r="G827" s="14">
        <v>21</v>
      </c>
      <c r="I827" t="s">
        <v>8221</v>
      </c>
      <c r="J827">
        <v>0</v>
      </c>
    </row>
    <row r="828" spans="6:10">
      <c r="F828" s="15" t="s">
        <v>8219</v>
      </c>
      <c r="G828" s="15">
        <v>134</v>
      </c>
      <c r="I828" t="s">
        <v>8221</v>
      </c>
      <c r="J828">
        <v>3</v>
      </c>
    </row>
    <row r="829" spans="6:10">
      <c r="F829" s="14" t="s">
        <v>8219</v>
      </c>
      <c r="G829" s="14">
        <v>20</v>
      </c>
      <c r="I829" t="s">
        <v>8221</v>
      </c>
      <c r="J829">
        <v>3</v>
      </c>
    </row>
    <row r="830" spans="6:10">
      <c r="F830" s="15" t="s">
        <v>8219</v>
      </c>
      <c r="G830" s="15">
        <v>19</v>
      </c>
      <c r="I830" t="s">
        <v>8221</v>
      </c>
      <c r="J830">
        <v>0</v>
      </c>
    </row>
    <row r="831" spans="6:10">
      <c r="F831" s="14" t="s">
        <v>8219</v>
      </c>
      <c r="G831" s="14">
        <v>209</v>
      </c>
      <c r="I831" t="s">
        <v>8221</v>
      </c>
      <c r="J831">
        <v>6</v>
      </c>
    </row>
    <row r="832" spans="6:10">
      <c r="F832" s="15" t="s">
        <v>8219</v>
      </c>
      <c r="G832" s="15">
        <v>38</v>
      </c>
      <c r="I832" t="s">
        <v>8221</v>
      </c>
      <c r="J832">
        <v>0</v>
      </c>
    </row>
    <row r="833" spans="6:10">
      <c r="F833" s="14" t="s">
        <v>8219</v>
      </c>
      <c r="G833" s="14">
        <v>24</v>
      </c>
      <c r="I833" t="s">
        <v>8221</v>
      </c>
      <c r="J833">
        <v>19</v>
      </c>
    </row>
    <row r="834" spans="6:10">
      <c r="F834" s="15" t="s">
        <v>8219</v>
      </c>
      <c r="G834" s="15">
        <v>8</v>
      </c>
      <c r="I834" t="s">
        <v>8221</v>
      </c>
      <c r="J834">
        <v>1</v>
      </c>
    </row>
    <row r="835" spans="6:10">
      <c r="F835" s="14" t="s">
        <v>8219</v>
      </c>
      <c r="G835" s="14">
        <v>179</v>
      </c>
      <c r="I835" t="s">
        <v>8221</v>
      </c>
      <c r="J835">
        <v>2</v>
      </c>
    </row>
    <row r="836" spans="6:10">
      <c r="F836" s="15" t="s">
        <v>8219</v>
      </c>
      <c r="G836" s="15">
        <v>26</v>
      </c>
      <c r="I836" t="s">
        <v>8221</v>
      </c>
      <c r="J836">
        <v>0</v>
      </c>
    </row>
    <row r="837" spans="6:10">
      <c r="F837" s="14" t="s">
        <v>8219</v>
      </c>
      <c r="G837" s="14">
        <v>131</v>
      </c>
      <c r="I837" t="s">
        <v>8221</v>
      </c>
      <c r="J837">
        <v>11</v>
      </c>
    </row>
    <row r="838" spans="6:10">
      <c r="F838" s="15" t="s">
        <v>8219</v>
      </c>
      <c r="G838" s="15">
        <v>14</v>
      </c>
      <c r="I838" t="s">
        <v>8221</v>
      </c>
      <c r="J838">
        <v>0</v>
      </c>
    </row>
    <row r="839" spans="6:10">
      <c r="F839" s="14" t="s">
        <v>8219</v>
      </c>
      <c r="G839" s="14">
        <v>174</v>
      </c>
      <c r="I839" t="s">
        <v>8221</v>
      </c>
      <c r="J839">
        <v>0</v>
      </c>
    </row>
    <row r="840" spans="6:10">
      <c r="F840" s="15" t="s">
        <v>8219</v>
      </c>
      <c r="G840" s="15">
        <v>191</v>
      </c>
      <c r="I840" t="s">
        <v>8221</v>
      </c>
      <c r="J840">
        <v>1</v>
      </c>
    </row>
    <row r="841" spans="6:10">
      <c r="F841" s="14" t="s">
        <v>8219</v>
      </c>
      <c r="G841" s="14">
        <v>38</v>
      </c>
      <c r="I841" t="s">
        <v>8221</v>
      </c>
      <c r="J841">
        <v>3</v>
      </c>
    </row>
    <row r="842" spans="6:10">
      <c r="F842" s="15" t="s">
        <v>8219</v>
      </c>
      <c r="G842" s="15">
        <v>22</v>
      </c>
      <c r="I842" t="s">
        <v>8221</v>
      </c>
      <c r="J842">
        <v>1</v>
      </c>
    </row>
    <row r="843" spans="6:10">
      <c r="F843" s="14" t="s">
        <v>8219</v>
      </c>
      <c r="G843" s="14">
        <v>149</v>
      </c>
      <c r="I843" t="s">
        <v>8221</v>
      </c>
      <c r="J843">
        <v>15</v>
      </c>
    </row>
    <row r="844" spans="6:10">
      <c r="F844" s="15" t="s">
        <v>8219</v>
      </c>
      <c r="G844" s="15">
        <v>56</v>
      </c>
      <c r="I844" t="s">
        <v>8221</v>
      </c>
      <c r="J844">
        <v>2</v>
      </c>
    </row>
    <row r="845" spans="6:10">
      <c r="F845" s="14" t="s">
        <v>8219</v>
      </c>
      <c r="G845" s="14">
        <v>19</v>
      </c>
      <c r="I845" t="s">
        <v>8221</v>
      </c>
      <c r="J845">
        <v>1</v>
      </c>
    </row>
    <row r="846" spans="6:10">
      <c r="F846" s="15" t="s">
        <v>8219</v>
      </c>
      <c r="G846" s="15">
        <v>70</v>
      </c>
      <c r="I846" t="s">
        <v>8221</v>
      </c>
      <c r="J846">
        <v>1</v>
      </c>
    </row>
    <row r="847" spans="6:10">
      <c r="F847" s="14" t="s">
        <v>8219</v>
      </c>
      <c r="G847" s="14">
        <v>81</v>
      </c>
      <c r="I847" t="s">
        <v>8221</v>
      </c>
      <c r="J847">
        <v>0</v>
      </c>
    </row>
    <row r="848" spans="6:10">
      <c r="F848" s="15" t="s">
        <v>8219</v>
      </c>
      <c r="G848" s="15">
        <v>32</v>
      </c>
      <c r="I848" t="s">
        <v>8221</v>
      </c>
      <c r="J848">
        <v>1</v>
      </c>
    </row>
    <row r="849" spans="6:10">
      <c r="F849" s="14" t="s">
        <v>8219</v>
      </c>
      <c r="G849" s="14">
        <v>26</v>
      </c>
      <c r="I849" t="s">
        <v>8221</v>
      </c>
      <c r="J849">
        <v>11</v>
      </c>
    </row>
    <row r="850" spans="6:10">
      <c r="F850" s="15" t="s">
        <v>8219</v>
      </c>
      <c r="G850" s="15">
        <v>105</v>
      </c>
      <c r="I850" t="s">
        <v>8221</v>
      </c>
      <c r="J850">
        <v>0</v>
      </c>
    </row>
    <row r="851" spans="6:10">
      <c r="F851" s="14" t="s">
        <v>8219</v>
      </c>
      <c r="G851" s="14">
        <v>29</v>
      </c>
      <c r="I851" t="s">
        <v>8221</v>
      </c>
      <c r="J851">
        <v>1</v>
      </c>
    </row>
    <row r="852" spans="6:10">
      <c r="F852" s="15" t="s">
        <v>8219</v>
      </c>
      <c r="G852" s="15">
        <v>8</v>
      </c>
      <c r="I852" t="s">
        <v>8221</v>
      </c>
      <c r="J852">
        <v>6</v>
      </c>
    </row>
    <row r="853" spans="6:10">
      <c r="F853" s="14" t="s">
        <v>8219</v>
      </c>
      <c r="G853" s="14">
        <v>89</v>
      </c>
      <c r="I853" t="s">
        <v>8221</v>
      </c>
      <c r="J853">
        <v>7</v>
      </c>
    </row>
    <row r="854" spans="6:10">
      <c r="F854" s="15" t="s">
        <v>8219</v>
      </c>
      <c r="G854" s="15">
        <v>44</v>
      </c>
      <c r="I854" t="s">
        <v>8221</v>
      </c>
      <c r="J854">
        <v>0</v>
      </c>
    </row>
    <row r="855" spans="6:10">
      <c r="F855" s="14" t="s">
        <v>8219</v>
      </c>
      <c r="G855" s="14">
        <v>246</v>
      </c>
      <c r="I855" t="s">
        <v>8221</v>
      </c>
      <c r="J855">
        <v>16</v>
      </c>
    </row>
    <row r="856" spans="6:10">
      <c r="F856" s="15" t="s">
        <v>8219</v>
      </c>
      <c r="G856" s="15">
        <v>120</v>
      </c>
      <c r="I856" t="s">
        <v>8221</v>
      </c>
      <c r="J856">
        <v>0</v>
      </c>
    </row>
    <row r="857" spans="6:10">
      <c r="F857" s="14" t="s">
        <v>8219</v>
      </c>
      <c r="G857" s="14">
        <v>26</v>
      </c>
      <c r="I857" t="s">
        <v>8221</v>
      </c>
      <c r="J857">
        <v>0</v>
      </c>
    </row>
    <row r="858" spans="6:10">
      <c r="F858" s="15" t="s">
        <v>8219</v>
      </c>
      <c r="G858" s="15">
        <v>45</v>
      </c>
      <c r="I858" t="s">
        <v>8221</v>
      </c>
      <c r="J858">
        <v>0</v>
      </c>
    </row>
    <row r="859" spans="6:10">
      <c r="F859" s="14" t="s">
        <v>8219</v>
      </c>
      <c r="G859" s="14">
        <v>20</v>
      </c>
      <c r="I859" t="s">
        <v>8221</v>
      </c>
      <c r="J859">
        <v>12</v>
      </c>
    </row>
    <row r="860" spans="6:10">
      <c r="F860" s="15" t="s">
        <v>8219</v>
      </c>
      <c r="G860" s="15">
        <v>47</v>
      </c>
      <c r="I860" t="s">
        <v>8221</v>
      </c>
      <c r="J860">
        <v>1</v>
      </c>
    </row>
    <row r="861" spans="6:10">
      <c r="F861" s="14" t="s">
        <v>8219</v>
      </c>
      <c r="G861" s="14">
        <v>13</v>
      </c>
      <c r="I861" t="s">
        <v>8221</v>
      </c>
      <c r="J861">
        <v>3</v>
      </c>
    </row>
    <row r="862" spans="6:10">
      <c r="F862" s="15" t="s">
        <v>8219</v>
      </c>
      <c r="G862" s="15">
        <v>183</v>
      </c>
      <c r="I862" t="s">
        <v>8221</v>
      </c>
      <c r="J862">
        <v>1</v>
      </c>
    </row>
    <row r="863" spans="6:10">
      <c r="F863" s="14" t="s">
        <v>8219</v>
      </c>
      <c r="G863" s="14">
        <v>21</v>
      </c>
      <c r="I863" t="s">
        <v>8221</v>
      </c>
      <c r="J863">
        <v>4</v>
      </c>
    </row>
    <row r="864" spans="6:10">
      <c r="F864" s="15" t="s">
        <v>8219</v>
      </c>
      <c r="G864" s="15">
        <v>42</v>
      </c>
      <c r="I864" t="s">
        <v>8220</v>
      </c>
      <c r="J864">
        <v>1</v>
      </c>
    </row>
    <row r="865" spans="6:10">
      <c r="F865" s="14" t="s">
        <v>8219</v>
      </c>
      <c r="G865" s="14">
        <v>54</v>
      </c>
      <c r="I865" t="s">
        <v>8220</v>
      </c>
      <c r="J865">
        <v>0</v>
      </c>
    </row>
    <row r="866" spans="6:10">
      <c r="F866" s="15" t="s">
        <v>8219</v>
      </c>
      <c r="G866" s="15">
        <v>38</v>
      </c>
      <c r="I866" t="s">
        <v>8220</v>
      </c>
      <c r="J866">
        <v>2</v>
      </c>
    </row>
    <row r="867" spans="6:10">
      <c r="F867" s="14" t="s">
        <v>8219</v>
      </c>
      <c r="G867" s="14">
        <v>64</v>
      </c>
      <c r="I867" t="s">
        <v>8220</v>
      </c>
      <c r="J867">
        <v>1</v>
      </c>
    </row>
    <row r="868" spans="6:10">
      <c r="F868" s="15" t="s">
        <v>8219</v>
      </c>
      <c r="G868" s="15">
        <v>13</v>
      </c>
      <c r="I868" t="s">
        <v>8220</v>
      </c>
      <c r="J868">
        <v>1</v>
      </c>
    </row>
    <row r="869" spans="6:10">
      <c r="F869" s="14" t="s">
        <v>8219</v>
      </c>
      <c r="G869" s="14">
        <v>33</v>
      </c>
      <c r="I869" t="s">
        <v>8220</v>
      </c>
      <c r="J869">
        <v>59</v>
      </c>
    </row>
    <row r="870" spans="6:10">
      <c r="F870" s="15" t="s">
        <v>8219</v>
      </c>
      <c r="G870" s="15">
        <v>52</v>
      </c>
      <c r="I870" t="s">
        <v>8220</v>
      </c>
      <c r="J870">
        <v>13</v>
      </c>
    </row>
    <row r="871" spans="6:10">
      <c r="F871" s="14" t="s">
        <v>8219</v>
      </c>
      <c r="G871" s="14">
        <v>107</v>
      </c>
      <c r="I871" t="s">
        <v>8220</v>
      </c>
      <c r="J871">
        <v>22</v>
      </c>
    </row>
    <row r="872" spans="6:10">
      <c r="F872" s="15" t="s">
        <v>8219</v>
      </c>
      <c r="G872" s="15">
        <v>11</v>
      </c>
      <c r="I872" t="s">
        <v>8220</v>
      </c>
      <c r="J872">
        <v>0</v>
      </c>
    </row>
    <row r="873" spans="6:10">
      <c r="F873" s="14" t="s">
        <v>8219</v>
      </c>
      <c r="G873" s="14">
        <v>34</v>
      </c>
      <c r="I873" t="s">
        <v>8220</v>
      </c>
      <c r="J873">
        <v>52</v>
      </c>
    </row>
    <row r="874" spans="6:10">
      <c r="F874" s="15" t="s">
        <v>8219</v>
      </c>
      <c r="G874" s="15">
        <v>75</v>
      </c>
      <c r="I874" t="s">
        <v>8220</v>
      </c>
      <c r="J874">
        <v>4</v>
      </c>
    </row>
    <row r="875" spans="6:10">
      <c r="F875" s="14" t="s">
        <v>8219</v>
      </c>
      <c r="G875" s="14">
        <v>26</v>
      </c>
      <c r="I875" t="s">
        <v>8220</v>
      </c>
      <c r="J875">
        <v>3</v>
      </c>
    </row>
    <row r="876" spans="6:10">
      <c r="F876" s="15" t="s">
        <v>8219</v>
      </c>
      <c r="G876" s="15">
        <v>50</v>
      </c>
      <c r="I876" t="s">
        <v>8220</v>
      </c>
      <c r="J876">
        <v>3</v>
      </c>
    </row>
    <row r="877" spans="6:10">
      <c r="F877" s="14" t="s">
        <v>8219</v>
      </c>
      <c r="G877" s="14">
        <v>80</v>
      </c>
      <c r="I877" t="s">
        <v>8220</v>
      </c>
      <c r="J877">
        <v>6</v>
      </c>
    </row>
    <row r="878" spans="6:10">
      <c r="F878" s="15" t="s">
        <v>8219</v>
      </c>
      <c r="G878" s="15">
        <v>110</v>
      </c>
      <c r="I878" t="s">
        <v>8220</v>
      </c>
      <c r="J878">
        <v>35</v>
      </c>
    </row>
    <row r="879" spans="6:10">
      <c r="F879" s="14" t="s">
        <v>8219</v>
      </c>
      <c r="G879" s="14">
        <v>77</v>
      </c>
      <c r="I879" t="s">
        <v>8220</v>
      </c>
      <c r="J879">
        <v>10</v>
      </c>
    </row>
    <row r="880" spans="6:10">
      <c r="F880" s="15" t="s">
        <v>8219</v>
      </c>
      <c r="G880" s="15">
        <v>50</v>
      </c>
      <c r="I880" t="s">
        <v>8220</v>
      </c>
      <c r="J880">
        <v>2</v>
      </c>
    </row>
    <row r="881" spans="6:10">
      <c r="F881" s="14" t="s">
        <v>8219</v>
      </c>
      <c r="G881" s="14">
        <v>145</v>
      </c>
      <c r="I881" t="s">
        <v>8220</v>
      </c>
      <c r="J881">
        <v>4</v>
      </c>
    </row>
    <row r="882" spans="6:10">
      <c r="F882" s="15" t="s">
        <v>8219</v>
      </c>
      <c r="G882" s="15">
        <v>29</v>
      </c>
      <c r="I882" t="s">
        <v>8220</v>
      </c>
      <c r="J882">
        <v>2</v>
      </c>
    </row>
    <row r="883" spans="6:10">
      <c r="F883" s="14" t="s">
        <v>8219</v>
      </c>
      <c r="G883" s="14">
        <v>114</v>
      </c>
      <c r="I883" t="s">
        <v>8220</v>
      </c>
      <c r="J883">
        <v>0</v>
      </c>
    </row>
    <row r="884" spans="6:10">
      <c r="F884" s="15" t="s">
        <v>8219</v>
      </c>
      <c r="G884" s="15">
        <v>96</v>
      </c>
      <c r="I884" t="s">
        <v>8221</v>
      </c>
      <c r="J884">
        <v>1</v>
      </c>
    </row>
    <row r="885" spans="6:10">
      <c r="F885" s="14" t="s">
        <v>8219</v>
      </c>
      <c r="G885" s="14">
        <v>31</v>
      </c>
      <c r="I885" t="s">
        <v>8221</v>
      </c>
      <c r="J885">
        <v>3</v>
      </c>
    </row>
    <row r="886" spans="6:10">
      <c r="F886" s="15" t="s">
        <v>8219</v>
      </c>
      <c r="G886" s="15">
        <v>4883</v>
      </c>
      <c r="I886" t="s">
        <v>8221</v>
      </c>
      <c r="J886">
        <v>1</v>
      </c>
    </row>
    <row r="887" spans="6:10">
      <c r="F887" s="14" t="s">
        <v>8219</v>
      </c>
      <c r="G887" s="14">
        <v>95</v>
      </c>
      <c r="I887" t="s">
        <v>8221</v>
      </c>
      <c r="J887">
        <v>0</v>
      </c>
    </row>
    <row r="888" spans="6:10">
      <c r="F888" s="15" t="s">
        <v>8219</v>
      </c>
      <c r="G888" s="15">
        <v>2478</v>
      </c>
      <c r="I888" t="s">
        <v>8221</v>
      </c>
      <c r="J888">
        <v>12</v>
      </c>
    </row>
    <row r="889" spans="6:10">
      <c r="F889" s="14" t="s">
        <v>8219</v>
      </c>
      <c r="G889" s="14">
        <v>1789</v>
      </c>
      <c r="I889" t="s">
        <v>8221</v>
      </c>
      <c r="J889">
        <v>0</v>
      </c>
    </row>
    <row r="890" spans="6:10">
      <c r="F890" s="15" t="s">
        <v>8219</v>
      </c>
      <c r="G890" s="15">
        <v>680</v>
      </c>
      <c r="I890" t="s">
        <v>8221</v>
      </c>
      <c r="J890">
        <v>1</v>
      </c>
    </row>
    <row r="891" spans="6:10">
      <c r="F891" s="14" t="s">
        <v>8219</v>
      </c>
      <c r="G891" s="14">
        <v>70</v>
      </c>
      <c r="I891" t="s">
        <v>8221</v>
      </c>
      <c r="J891">
        <v>0</v>
      </c>
    </row>
    <row r="892" spans="6:10">
      <c r="F892" s="15" t="s">
        <v>8219</v>
      </c>
      <c r="G892" s="15">
        <v>23</v>
      </c>
      <c r="I892" t="s">
        <v>8221</v>
      </c>
      <c r="J892">
        <v>0</v>
      </c>
    </row>
    <row r="893" spans="6:10">
      <c r="F893" s="14" t="s">
        <v>8219</v>
      </c>
      <c r="G893" s="14">
        <v>4245</v>
      </c>
      <c r="I893" t="s">
        <v>8221</v>
      </c>
      <c r="J893">
        <v>2</v>
      </c>
    </row>
    <row r="894" spans="6:10">
      <c r="F894" s="15" t="s">
        <v>8219</v>
      </c>
      <c r="G894" s="15">
        <v>943</v>
      </c>
      <c r="I894" t="s">
        <v>8221</v>
      </c>
      <c r="J894">
        <v>92</v>
      </c>
    </row>
    <row r="895" spans="6:10">
      <c r="F895" s="14" t="s">
        <v>8219</v>
      </c>
      <c r="G895" s="14">
        <v>1876</v>
      </c>
      <c r="I895" t="s">
        <v>8221</v>
      </c>
      <c r="J895">
        <v>0</v>
      </c>
    </row>
    <row r="896" spans="6:10">
      <c r="F896" s="15" t="s">
        <v>8219</v>
      </c>
      <c r="G896" s="15">
        <v>834</v>
      </c>
      <c r="I896" t="s">
        <v>8221</v>
      </c>
      <c r="J896">
        <v>3</v>
      </c>
    </row>
    <row r="897" spans="6:10">
      <c r="F897" s="14" t="s">
        <v>8219</v>
      </c>
      <c r="G897" s="14">
        <v>682</v>
      </c>
      <c r="I897" t="s">
        <v>8221</v>
      </c>
      <c r="J897">
        <v>10</v>
      </c>
    </row>
    <row r="898" spans="6:10">
      <c r="F898" s="15" t="s">
        <v>8219</v>
      </c>
      <c r="G898" s="15">
        <v>147</v>
      </c>
      <c r="I898" t="s">
        <v>8221</v>
      </c>
      <c r="J898">
        <v>7</v>
      </c>
    </row>
    <row r="899" spans="6:10">
      <c r="F899" s="14" t="s">
        <v>8219</v>
      </c>
      <c r="G899" s="14">
        <v>415</v>
      </c>
      <c r="I899" t="s">
        <v>8221</v>
      </c>
      <c r="J899">
        <v>3</v>
      </c>
    </row>
    <row r="900" spans="6:10">
      <c r="F900" s="15" t="s">
        <v>8219</v>
      </c>
      <c r="G900" s="15">
        <v>290</v>
      </c>
      <c r="I900" t="s">
        <v>8221</v>
      </c>
      <c r="J900">
        <v>0</v>
      </c>
    </row>
    <row r="901" spans="6:10">
      <c r="F901" s="14" t="s">
        <v>8219</v>
      </c>
      <c r="G901" s="14">
        <v>365</v>
      </c>
      <c r="I901" t="s">
        <v>8221</v>
      </c>
      <c r="J901">
        <v>1</v>
      </c>
    </row>
    <row r="902" spans="6:10">
      <c r="F902" s="15" t="s">
        <v>8219</v>
      </c>
      <c r="G902" s="15">
        <v>660</v>
      </c>
      <c r="I902" t="s">
        <v>8221</v>
      </c>
      <c r="J902">
        <v>0</v>
      </c>
    </row>
    <row r="903" spans="6:10">
      <c r="F903" s="14" t="s">
        <v>8219</v>
      </c>
      <c r="G903" s="14">
        <v>1356</v>
      </c>
      <c r="I903" t="s">
        <v>8221</v>
      </c>
      <c r="J903">
        <v>9</v>
      </c>
    </row>
    <row r="904" spans="6:10">
      <c r="F904" s="15" t="s">
        <v>8219</v>
      </c>
      <c r="G904" s="15">
        <v>424</v>
      </c>
      <c r="I904" t="s">
        <v>8221</v>
      </c>
      <c r="J904">
        <v>2</v>
      </c>
    </row>
    <row r="905" spans="6:10">
      <c r="F905" s="14" t="s">
        <v>8219</v>
      </c>
      <c r="G905" s="14">
        <v>33</v>
      </c>
      <c r="I905" t="s">
        <v>8221</v>
      </c>
      <c r="J905">
        <v>1</v>
      </c>
    </row>
    <row r="906" spans="6:10">
      <c r="F906" s="15" t="s">
        <v>8219</v>
      </c>
      <c r="G906" s="15">
        <v>1633</v>
      </c>
      <c r="I906" t="s">
        <v>8221</v>
      </c>
      <c r="J906">
        <v>2</v>
      </c>
    </row>
    <row r="907" spans="6:10">
      <c r="F907" s="14" t="s">
        <v>8219</v>
      </c>
      <c r="G907" s="14">
        <v>306</v>
      </c>
      <c r="I907" t="s">
        <v>8221</v>
      </c>
      <c r="J907">
        <v>11</v>
      </c>
    </row>
    <row r="908" spans="6:10">
      <c r="F908" s="15" t="s">
        <v>8219</v>
      </c>
      <c r="G908" s="15">
        <v>205</v>
      </c>
      <c r="I908" t="s">
        <v>8221</v>
      </c>
      <c r="J908">
        <v>0</v>
      </c>
    </row>
    <row r="909" spans="6:10">
      <c r="F909" s="14" t="s">
        <v>8219</v>
      </c>
      <c r="G909" s="14">
        <v>1281</v>
      </c>
      <c r="I909" t="s">
        <v>8221</v>
      </c>
      <c r="J909">
        <v>0</v>
      </c>
    </row>
    <row r="910" spans="6:10">
      <c r="F910" s="15" t="s">
        <v>8219</v>
      </c>
      <c r="G910" s="15">
        <v>103</v>
      </c>
      <c r="I910" t="s">
        <v>8221</v>
      </c>
      <c r="J910">
        <v>9</v>
      </c>
    </row>
    <row r="911" spans="6:10">
      <c r="F911" s="14" t="s">
        <v>8219</v>
      </c>
      <c r="G911" s="14">
        <v>1513</v>
      </c>
      <c r="I911" t="s">
        <v>8221</v>
      </c>
      <c r="J911">
        <v>0</v>
      </c>
    </row>
    <row r="912" spans="6:10">
      <c r="F912" s="15" t="s">
        <v>8219</v>
      </c>
      <c r="G912" s="15">
        <v>405</v>
      </c>
      <c r="I912" t="s">
        <v>8221</v>
      </c>
      <c r="J912">
        <v>4</v>
      </c>
    </row>
    <row r="913" spans="6:10">
      <c r="F913" s="14" t="s">
        <v>8219</v>
      </c>
      <c r="G913" s="14">
        <v>510</v>
      </c>
      <c r="I913" t="s">
        <v>8221</v>
      </c>
      <c r="J913">
        <v>1</v>
      </c>
    </row>
    <row r="914" spans="6:10">
      <c r="F914" s="15" t="s">
        <v>8219</v>
      </c>
      <c r="G914" s="15">
        <v>1887</v>
      </c>
      <c r="I914" t="s">
        <v>8221</v>
      </c>
      <c r="J914">
        <v>2</v>
      </c>
    </row>
    <row r="915" spans="6:10">
      <c r="F915" s="14" t="s">
        <v>8219</v>
      </c>
      <c r="G915" s="14">
        <v>701</v>
      </c>
      <c r="I915" t="s">
        <v>8221</v>
      </c>
      <c r="J915">
        <v>0</v>
      </c>
    </row>
    <row r="916" spans="6:10">
      <c r="F916" s="15" t="s">
        <v>8219</v>
      </c>
      <c r="G916" s="15">
        <v>3863</v>
      </c>
      <c r="I916" t="s">
        <v>8221</v>
      </c>
      <c r="J916">
        <v>1</v>
      </c>
    </row>
    <row r="917" spans="6:10">
      <c r="F917" s="14" t="s">
        <v>8219</v>
      </c>
      <c r="G917" s="14">
        <v>238</v>
      </c>
      <c r="I917" t="s">
        <v>8221</v>
      </c>
      <c r="J917">
        <v>17</v>
      </c>
    </row>
    <row r="918" spans="6:10">
      <c r="F918" s="15" t="s">
        <v>8219</v>
      </c>
      <c r="G918" s="15">
        <v>2051</v>
      </c>
      <c r="I918" t="s">
        <v>8221</v>
      </c>
      <c r="J918">
        <v>2</v>
      </c>
    </row>
    <row r="919" spans="6:10">
      <c r="F919" s="14" t="s">
        <v>8219</v>
      </c>
      <c r="G919" s="14">
        <v>402</v>
      </c>
      <c r="I919" t="s">
        <v>8221</v>
      </c>
      <c r="J919">
        <v>3</v>
      </c>
    </row>
    <row r="920" spans="6:10">
      <c r="F920" s="15" t="s">
        <v>8219</v>
      </c>
      <c r="G920" s="15">
        <v>253</v>
      </c>
      <c r="I920" t="s">
        <v>8221</v>
      </c>
      <c r="J920">
        <v>41</v>
      </c>
    </row>
    <row r="921" spans="6:10">
      <c r="F921" s="14" t="s">
        <v>8219</v>
      </c>
      <c r="G921" s="14">
        <v>473</v>
      </c>
      <c r="I921" t="s">
        <v>8221</v>
      </c>
      <c r="J921">
        <v>2</v>
      </c>
    </row>
    <row r="922" spans="6:10">
      <c r="F922" s="15" t="s">
        <v>8219</v>
      </c>
      <c r="G922" s="15">
        <v>821</v>
      </c>
      <c r="I922" t="s">
        <v>8221</v>
      </c>
      <c r="J922">
        <v>3</v>
      </c>
    </row>
    <row r="923" spans="6:10">
      <c r="F923" s="14" t="s">
        <v>8219</v>
      </c>
      <c r="G923" s="14">
        <v>388</v>
      </c>
      <c r="I923" t="s">
        <v>8221</v>
      </c>
      <c r="J923">
        <v>8</v>
      </c>
    </row>
    <row r="924" spans="6:10">
      <c r="F924" s="15" t="s">
        <v>8219</v>
      </c>
      <c r="G924" s="15">
        <v>813</v>
      </c>
      <c r="I924" t="s">
        <v>8221</v>
      </c>
      <c r="J924">
        <v>0</v>
      </c>
    </row>
    <row r="925" spans="6:10">
      <c r="F925" s="14" t="s">
        <v>8219</v>
      </c>
      <c r="G925" s="14">
        <v>1945</v>
      </c>
      <c r="I925" t="s">
        <v>8221</v>
      </c>
      <c r="J925">
        <v>1</v>
      </c>
    </row>
    <row r="926" spans="6:10">
      <c r="F926" s="15" t="s">
        <v>8219</v>
      </c>
      <c r="G926" s="15">
        <v>1637</v>
      </c>
      <c r="I926" t="s">
        <v>8221</v>
      </c>
      <c r="J926">
        <v>3</v>
      </c>
    </row>
    <row r="927" spans="6:10">
      <c r="F927" s="14" t="s">
        <v>8219</v>
      </c>
      <c r="G927" s="14">
        <v>1375</v>
      </c>
      <c r="I927" t="s">
        <v>8221</v>
      </c>
      <c r="J927">
        <v>4</v>
      </c>
    </row>
    <row r="928" spans="6:10">
      <c r="F928" s="15" t="s">
        <v>8219</v>
      </c>
      <c r="G928" s="15">
        <v>17</v>
      </c>
      <c r="I928" t="s">
        <v>8221</v>
      </c>
      <c r="J928">
        <v>9</v>
      </c>
    </row>
    <row r="929" spans="6:10">
      <c r="F929" s="14" t="s">
        <v>8219</v>
      </c>
      <c r="G929" s="14">
        <v>354</v>
      </c>
      <c r="I929" t="s">
        <v>8221</v>
      </c>
      <c r="J929">
        <v>16</v>
      </c>
    </row>
    <row r="930" spans="6:10">
      <c r="F930" s="15" t="s">
        <v>8219</v>
      </c>
      <c r="G930" s="15">
        <v>191</v>
      </c>
      <c r="I930" t="s">
        <v>8221</v>
      </c>
      <c r="J930">
        <v>1</v>
      </c>
    </row>
    <row r="931" spans="6:10">
      <c r="F931" s="14" t="s">
        <v>8219</v>
      </c>
      <c r="G931" s="14">
        <v>303</v>
      </c>
      <c r="I931" t="s">
        <v>8221</v>
      </c>
      <c r="J931">
        <v>7</v>
      </c>
    </row>
    <row r="932" spans="6:10">
      <c r="F932" s="15" t="s">
        <v>8219</v>
      </c>
      <c r="G932" s="15">
        <v>137</v>
      </c>
      <c r="I932" t="s">
        <v>8221</v>
      </c>
      <c r="J932">
        <v>0</v>
      </c>
    </row>
    <row r="933" spans="6:10">
      <c r="F933" s="14" t="s">
        <v>8219</v>
      </c>
      <c r="G933" s="14">
        <v>41</v>
      </c>
      <c r="I933" t="s">
        <v>8221</v>
      </c>
      <c r="J933">
        <v>0</v>
      </c>
    </row>
    <row r="934" spans="6:10">
      <c r="F934" s="15" t="s">
        <v>8219</v>
      </c>
      <c r="G934" s="15">
        <v>398</v>
      </c>
      <c r="I934" t="s">
        <v>8221</v>
      </c>
      <c r="J934">
        <v>0</v>
      </c>
    </row>
    <row r="935" spans="6:10">
      <c r="F935" s="14" t="s">
        <v>8219</v>
      </c>
      <c r="G935" s="14">
        <v>1737</v>
      </c>
      <c r="I935" t="s">
        <v>8221</v>
      </c>
      <c r="J935">
        <v>0</v>
      </c>
    </row>
    <row r="936" spans="6:10">
      <c r="F936" s="15" t="s">
        <v>8219</v>
      </c>
      <c r="G936" s="15">
        <v>971</v>
      </c>
      <c r="I936" t="s">
        <v>8221</v>
      </c>
      <c r="J936">
        <v>0</v>
      </c>
    </row>
    <row r="937" spans="6:10">
      <c r="F937" s="14" t="s">
        <v>8219</v>
      </c>
      <c r="G937" s="14">
        <v>183</v>
      </c>
      <c r="I937" t="s">
        <v>8221</v>
      </c>
      <c r="J937">
        <v>1</v>
      </c>
    </row>
    <row r="938" spans="6:10">
      <c r="F938" s="15" t="s">
        <v>8219</v>
      </c>
      <c r="G938" s="15">
        <v>4562</v>
      </c>
      <c r="I938" t="s">
        <v>8221</v>
      </c>
      <c r="J938">
        <v>2</v>
      </c>
    </row>
    <row r="939" spans="6:10">
      <c r="F939" s="14" t="s">
        <v>8219</v>
      </c>
      <c r="G939" s="14">
        <v>26457</v>
      </c>
      <c r="I939" t="s">
        <v>8221</v>
      </c>
      <c r="J939">
        <v>1</v>
      </c>
    </row>
    <row r="940" spans="6:10">
      <c r="F940" s="15" t="s">
        <v>8219</v>
      </c>
      <c r="G940" s="15">
        <v>162</v>
      </c>
      <c r="I940" t="s">
        <v>8221</v>
      </c>
      <c r="J940">
        <v>15</v>
      </c>
    </row>
    <row r="941" spans="6:10">
      <c r="F941" s="14" t="s">
        <v>8219</v>
      </c>
      <c r="G941" s="14">
        <v>479</v>
      </c>
      <c r="I941" t="s">
        <v>8221</v>
      </c>
      <c r="J941">
        <v>1</v>
      </c>
    </row>
    <row r="942" spans="6:10">
      <c r="F942" s="15" t="s">
        <v>8219</v>
      </c>
      <c r="G942" s="15">
        <v>426</v>
      </c>
      <c r="I942" t="s">
        <v>8221</v>
      </c>
      <c r="J942">
        <v>1</v>
      </c>
    </row>
    <row r="943" spans="6:10">
      <c r="F943" s="14" t="s">
        <v>8219</v>
      </c>
      <c r="G943" s="14">
        <v>450</v>
      </c>
      <c r="I943" t="s">
        <v>8221</v>
      </c>
      <c r="J943">
        <v>0</v>
      </c>
    </row>
    <row r="944" spans="6:10">
      <c r="F944" s="15" t="s">
        <v>8219</v>
      </c>
      <c r="G944" s="15">
        <v>1780</v>
      </c>
      <c r="I944" t="s">
        <v>8221</v>
      </c>
      <c r="J944">
        <v>39</v>
      </c>
    </row>
    <row r="945" spans="6:10">
      <c r="F945" s="14" t="s">
        <v>8219</v>
      </c>
      <c r="G945" s="14">
        <v>122</v>
      </c>
      <c r="I945" t="s">
        <v>8221</v>
      </c>
      <c r="J945">
        <v>103</v>
      </c>
    </row>
    <row r="946" spans="6:10">
      <c r="F946" s="15" t="s">
        <v>8219</v>
      </c>
      <c r="G946" s="15">
        <v>95</v>
      </c>
      <c r="I946" t="s">
        <v>8221</v>
      </c>
      <c r="J946">
        <v>0</v>
      </c>
    </row>
    <row r="947" spans="6:10">
      <c r="F947" s="14" t="s">
        <v>8219</v>
      </c>
      <c r="G947" s="14">
        <v>325</v>
      </c>
      <c r="I947" t="s">
        <v>8221</v>
      </c>
      <c r="J947">
        <v>39</v>
      </c>
    </row>
    <row r="948" spans="6:10">
      <c r="F948" s="15" t="s">
        <v>8219</v>
      </c>
      <c r="G948" s="15">
        <v>353</v>
      </c>
      <c r="I948" t="s">
        <v>8221</v>
      </c>
      <c r="J948">
        <v>15</v>
      </c>
    </row>
    <row r="949" spans="6:10">
      <c r="F949" s="14" t="s">
        <v>8219</v>
      </c>
      <c r="G949" s="14">
        <v>105</v>
      </c>
      <c r="I949" t="s">
        <v>8221</v>
      </c>
      <c r="J949">
        <v>22</v>
      </c>
    </row>
    <row r="950" spans="6:10">
      <c r="F950" s="15" t="s">
        <v>8219</v>
      </c>
      <c r="G950" s="15">
        <v>729</v>
      </c>
      <c r="I950" t="s">
        <v>8221</v>
      </c>
      <c r="J950">
        <v>92</v>
      </c>
    </row>
    <row r="951" spans="6:10">
      <c r="F951" s="14" t="s">
        <v>8219</v>
      </c>
      <c r="G951" s="14">
        <v>454</v>
      </c>
      <c r="I951" t="s">
        <v>8221</v>
      </c>
      <c r="J951">
        <v>25</v>
      </c>
    </row>
    <row r="952" spans="6:10">
      <c r="F952" s="15" t="s">
        <v>8219</v>
      </c>
      <c r="G952" s="15">
        <v>539</v>
      </c>
      <c r="I952" t="s">
        <v>8221</v>
      </c>
      <c r="J952">
        <v>19</v>
      </c>
    </row>
    <row r="953" spans="6:10">
      <c r="F953" s="14" t="s">
        <v>8219</v>
      </c>
      <c r="G953" s="14">
        <v>79</v>
      </c>
      <c r="I953" t="s">
        <v>8221</v>
      </c>
      <c r="J953">
        <v>19</v>
      </c>
    </row>
    <row r="954" spans="6:10">
      <c r="F954" s="15" t="s">
        <v>8219</v>
      </c>
      <c r="G954" s="15">
        <v>94</v>
      </c>
      <c r="I954" t="s">
        <v>8221</v>
      </c>
      <c r="J954">
        <v>13</v>
      </c>
    </row>
    <row r="955" spans="6:10">
      <c r="F955" s="14" t="s">
        <v>8219</v>
      </c>
      <c r="G955" s="14">
        <v>625</v>
      </c>
      <c r="I955" t="s">
        <v>8221</v>
      </c>
      <c r="J955">
        <v>124</v>
      </c>
    </row>
    <row r="956" spans="6:10">
      <c r="F956" s="15" t="s">
        <v>8219</v>
      </c>
      <c r="G956" s="15">
        <v>508</v>
      </c>
      <c r="I956" t="s">
        <v>8221</v>
      </c>
      <c r="J956">
        <v>4</v>
      </c>
    </row>
    <row r="957" spans="6:10">
      <c r="F957" s="14" t="s">
        <v>8219</v>
      </c>
      <c r="G957" s="14">
        <v>531</v>
      </c>
      <c r="I957" t="s">
        <v>8221</v>
      </c>
      <c r="J957">
        <v>10</v>
      </c>
    </row>
    <row r="958" spans="6:10">
      <c r="F958" s="15" t="s">
        <v>8219</v>
      </c>
      <c r="G958" s="15">
        <v>158</v>
      </c>
      <c r="I958" t="s">
        <v>8221</v>
      </c>
      <c r="J958">
        <v>15</v>
      </c>
    </row>
    <row r="959" spans="6:10">
      <c r="F959" s="14" t="s">
        <v>8219</v>
      </c>
      <c r="G959" s="14">
        <v>508</v>
      </c>
      <c r="I959" t="s">
        <v>8221</v>
      </c>
      <c r="J959">
        <v>38</v>
      </c>
    </row>
    <row r="960" spans="6:10">
      <c r="F960" s="15" t="s">
        <v>8219</v>
      </c>
      <c r="G960" s="15">
        <v>644</v>
      </c>
      <c r="I960" t="s">
        <v>8221</v>
      </c>
      <c r="J960">
        <v>152</v>
      </c>
    </row>
    <row r="961" spans="6:10">
      <c r="F961" s="14" t="s">
        <v>8219</v>
      </c>
      <c r="G961" s="14">
        <v>848</v>
      </c>
      <c r="I961" t="s">
        <v>8221</v>
      </c>
      <c r="J961">
        <v>24</v>
      </c>
    </row>
    <row r="962" spans="6:10">
      <c r="F962" s="15" t="s">
        <v>8219</v>
      </c>
      <c r="G962" s="15">
        <v>429</v>
      </c>
      <c r="I962" t="s">
        <v>8221</v>
      </c>
      <c r="J962">
        <v>76</v>
      </c>
    </row>
    <row r="963" spans="6:10">
      <c r="F963" s="14" t="s">
        <v>8219</v>
      </c>
      <c r="G963" s="14">
        <v>204</v>
      </c>
      <c r="I963" t="s">
        <v>8221</v>
      </c>
      <c r="J963">
        <v>185</v>
      </c>
    </row>
    <row r="964" spans="6:10">
      <c r="F964" s="15" t="s">
        <v>8219</v>
      </c>
      <c r="G964" s="15">
        <v>379</v>
      </c>
      <c r="I964" t="s">
        <v>8221</v>
      </c>
      <c r="J964">
        <v>33</v>
      </c>
    </row>
    <row r="965" spans="6:10">
      <c r="F965" s="14" t="s">
        <v>8219</v>
      </c>
      <c r="G965" s="14">
        <v>271</v>
      </c>
      <c r="I965" t="s">
        <v>8221</v>
      </c>
      <c r="J965">
        <v>108</v>
      </c>
    </row>
    <row r="966" spans="6:10">
      <c r="F966" s="15" t="s">
        <v>8219</v>
      </c>
      <c r="G966" s="15">
        <v>120</v>
      </c>
      <c r="I966" t="s">
        <v>8221</v>
      </c>
      <c r="J966">
        <v>29</v>
      </c>
    </row>
    <row r="967" spans="6:10">
      <c r="F967" s="14" t="s">
        <v>8219</v>
      </c>
      <c r="G967" s="14">
        <v>140</v>
      </c>
      <c r="I967" t="s">
        <v>8221</v>
      </c>
      <c r="J967">
        <v>24</v>
      </c>
    </row>
    <row r="968" spans="6:10">
      <c r="F968" s="15" t="s">
        <v>8219</v>
      </c>
      <c r="G968" s="15">
        <v>193</v>
      </c>
      <c r="I968" t="s">
        <v>8221</v>
      </c>
      <c r="J968">
        <v>4</v>
      </c>
    </row>
    <row r="969" spans="6:10">
      <c r="F969" s="14" t="s">
        <v>8219</v>
      </c>
      <c r="G969" s="14">
        <v>180</v>
      </c>
      <c r="I969" t="s">
        <v>8221</v>
      </c>
      <c r="J969">
        <v>4</v>
      </c>
    </row>
    <row r="970" spans="6:10">
      <c r="F970" s="15" t="s">
        <v>8219</v>
      </c>
      <c r="G970" s="15">
        <v>263</v>
      </c>
      <c r="I970" t="s">
        <v>8221</v>
      </c>
      <c r="J970">
        <v>15</v>
      </c>
    </row>
    <row r="971" spans="6:10">
      <c r="F971" s="14" t="s">
        <v>8219</v>
      </c>
      <c r="G971" s="14">
        <v>217</v>
      </c>
      <c r="I971" t="s">
        <v>8221</v>
      </c>
      <c r="J971">
        <v>4</v>
      </c>
    </row>
    <row r="972" spans="6:10">
      <c r="F972" s="15" t="s">
        <v>8219</v>
      </c>
      <c r="G972" s="15">
        <v>443</v>
      </c>
      <c r="I972" t="s">
        <v>8221</v>
      </c>
      <c r="J972">
        <v>139</v>
      </c>
    </row>
    <row r="973" spans="6:10">
      <c r="F973" s="14" t="s">
        <v>8219</v>
      </c>
      <c r="G973" s="14">
        <v>1373</v>
      </c>
      <c r="I973" t="s">
        <v>8221</v>
      </c>
      <c r="J973">
        <v>2</v>
      </c>
    </row>
    <row r="974" spans="6:10">
      <c r="F974" s="15" t="s">
        <v>8219</v>
      </c>
      <c r="G974" s="15">
        <v>742</v>
      </c>
      <c r="I974" t="s">
        <v>8221</v>
      </c>
      <c r="J974">
        <v>18</v>
      </c>
    </row>
    <row r="975" spans="6:10">
      <c r="F975" s="14" t="s">
        <v>8219</v>
      </c>
      <c r="G975" s="14">
        <v>170</v>
      </c>
      <c r="I975" t="s">
        <v>8221</v>
      </c>
      <c r="J975">
        <v>81</v>
      </c>
    </row>
    <row r="976" spans="6:10">
      <c r="F976" s="15" t="s">
        <v>8219</v>
      </c>
      <c r="G976" s="15">
        <v>242</v>
      </c>
      <c r="I976" t="s">
        <v>8221</v>
      </c>
      <c r="J976">
        <v>86</v>
      </c>
    </row>
    <row r="977" spans="6:10">
      <c r="F977" s="14" t="s">
        <v>8219</v>
      </c>
      <c r="G977" s="14">
        <v>541</v>
      </c>
      <c r="I977" t="s">
        <v>8221</v>
      </c>
      <c r="J977">
        <v>140</v>
      </c>
    </row>
    <row r="978" spans="6:10">
      <c r="F978" s="15" t="s">
        <v>8219</v>
      </c>
      <c r="G978" s="15">
        <v>121</v>
      </c>
      <c r="I978" t="s">
        <v>8221</v>
      </c>
      <c r="J978">
        <v>37</v>
      </c>
    </row>
    <row r="979" spans="6:10">
      <c r="F979" s="14" t="s">
        <v>8219</v>
      </c>
      <c r="G979" s="14">
        <v>621</v>
      </c>
      <c r="I979" t="s">
        <v>8221</v>
      </c>
      <c r="J979">
        <v>6</v>
      </c>
    </row>
    <row r="980" spans="6:10">
      <c r="F980" s="15" t="s">
        <v>8219</v>
      </c>
      <c r="G980" s="15">
        <v>101</v>
      </c>
      <c r="I980" t="s">
        <v>8221</v>
      </c>
      <c r="J980">
        <v>113</v>
      </c>
    </row>
    <row r="981" spans="6:10">
      <c r="F981" s="14" t="s">
        <v>8219</v>
      </c>
      <c r="G981" s="14">
        <v>554</v>
      </c>
      <c r="I981" t="s">
        <v>8221</v>
      </c>
      <c r="J981">
        <v>37</v>
      </c>
    </row>
    <row r="982" spans="6:10">
      <c r="F982" s="15" t="s">
        <v>8219</v>
      </c>
      <c r="G982" s="15">
        <v>666</v>
      </c>
      <c r="I982" t="s">
        <v>8221</v>
      </c>
      <c r="J982">
        <v>18</v>
      </c>
    </row>
    <row r="983" spans="6:10">
      <c r="F983" s="14" t="s">
        <v>8219</v>
      </c>
      <c r="G983" s="14">
        <v>410</v>
      </c>
      <c r="I983" t="s">
        <v>8221</v>
      </c>
      <c r="J983">
        <v>75</v>
      </c>
    </row>
    <row r="984" spans="6:10">
      <c r="F984" s="15" t="s">
        <v>8219</v>
      </c>
      <c r="G984" s="15">
        <v>375</v>
      </c>
      <c r="I984" t="s">
        <v>8221</v>
      </c>
      <c r="J984">
        <v>52</v>
      </c>
    </row>
    <row r="985" spans="6:10">
      <c r="F985" s="14" t="s">
        <v>8219</v>
      </c>
      <c r="G985" s="14">
        <v>1364</v>
      </c>
      <c r="I985" t="s">
        <v>8221</v>
      </c>
      <c r="J985">
        <v>122</v>
      </c>
    </row>
    <row r="986" spans="6:10">
      <c r="F986" s="15" t="s">
        <v>8219</v>
      </c>
      <c r="G986" s="15">
        <v>35</v>
      </c>
      <c r="I986" t="s">
        <v>8221</v>
      </c>
      <c r="J986">
        <v>8</v>
      </c>
    </row>
    <row r="987" spans="6:10">
      <c r="F987" s="14" t="s">
        <v>8219</v>
      </c>
      <c r="G987" s="14">
        <v>203</v>
      </c>
      <c r="I987" t="s">
        <v>8221</v>
      </c>
      <c r="J987">
        <v>8</v>
      </c>
    </row>
    <row r="988" spans="6:10">
      <c r="F988" s="15" t="s">
        <v>8219</v>
      </c>
      <c r="G988" s="15">
        <v>49</v>
      </c>
      <c r="I988" t="s">
        <v>8221</v>
      </c>
      <c r="J988">
        <v>96</v>
      </c>
    </row>
    <row r="989" spans="6:10">
      <c r="F989" s="14" t="s">
        <v>8219</v>
      </c>
      <c r="G989" s="14">
        <v>5812</v>
      </c>
      <c r="I989" t="s">
        <v>8221</v>
      </c>
      <c r="J989">
        <v>9</v>
      </c>
    </row>
    <row r="990" spans="6:10">
      <c r="F990" s="15" t="s">
        <v>8219</v>
      </c>
      <c r="G990" s="15">
        <v>1556</v>
      </c>
      <c r="I990" t="s">
        <v>8221</v>
      </c>
      <c r="J990">
        <v>2</v>
      </c>
    </row>
    <row r="991" spans="6:10">
      <c r="F991" s="14" t="s">
        <v>8219</v>
      </c>
      <c r="G991" s="14">
        <v>65</v>
      </c>
      <c r="I991" t="s">
        <v>8221</v>
      </c>
      <c r="J991">
        <v>26</v>
      </c>
    </row>
    <row r="992" spans="6:10">
      <c r="F992" s="15" t="s">
        <v>8219</v>
      </c>
      <c r="G992" s="15">
        <v>10</v>
      </c>
      <c r="I992" t="s">
        <v>8221</v>
      </c>
      <c r="J992">
        <v>23</v>
      </c>
    </row>
    <row r="993" spans="6:10">
      <c r="F993" s="14" t="s">
        <v>8219</v>
      </c>
      <c r="G993" s="14">
        <v>76</v>
      </c>
      <c r="I993" t="s">
        <v>8221</v>
      </c>
      <c r="J993">
        <v>0</v>
      </c>
    </row>
    <row r="994" spans="6:10">
      <c r="F994" s="15" t="s">
        <v>8219</v>
      </c>
      <c r="G994" s="15">
        <v>263</v>
      </c>
      <c r="I994" t="s">
        <v>8221</v>
      </c>
      <c r="J994">
        <v>140</v>
      </c>
    </row>
    <row r="995" spans="6:10">
      <c r="F995" s="14" t="s">
        <v>8219</v>
      </c>
      <c r="G995" s="14">
        <v>1530</v>
      </c>
      <c r="I995" t="s">
        <v>8221</v>
      </c>
      <c r="J995">
        <v>0</v>
      </c>
    </row>
    <row r="996" spans="6:10">
      <c r="F996" s="15" t="s">
        <v>8219</v>
      </c>
      <c r="G996" s="15">
        <v>278</v>
      </c>
      <c r="I996" t="s">
        <v>8221</v>
      </c>
      <c r="J996">
        <v>6</v>
      </c>
    </row>
    <row r="997" spans="6:10">
      <c r="F997" s="14" t="s">
        <v>8219</v>
      </c>
      <c r="G997" s="14">
        <v>350</v>
      </c>
      <c r="I997" t="s">
        <v>8221</v>
      </c>
      <c r="J997">
        <v>100</v>
      </c>
    </row>
    <row r="998" spans="6:10">
      <c r="F998" s="15" t="s">
        <v>8219</v>
      </c>
      <c r="G998" s="15">
        <v>470</v>
      </c>
      <c r="I998" t="s">
        <v>8221</v>
      </c>
      <c r="J998">
        <v>0</v>
      </c>
    </row>
    <row r="999" spans="6:10">
      <c r="F999" s="14" t="s">
        <v>8219</v>
      </c>
      <c r="G999" s="14">
        <v>3</v>
      </c>
      <c r="I999" t="s">
        <v>8221</v>
      </c>
      <c r="J999">
        <v>4</v>
      </c>
    </row>
    <row r="1000" spans="6:10">
      <c r="F1000" s="15" t="s">
        <v>8219</v>
      </c>
      <c r="G1000" s="15">
        <v>8200</v>
      </c>
      <c r="I1000" t="s">
        <v>8221</v>
      </c>
      <c r="J1000">
        <v>8</v>
      </c>
    </row>
    <row r="1001" spans="6:10">
      <c r="F1001" s="14" t="s">
        <v>8219</v>
      </c>
      <c r="G1001" s="14">
        <v>8359</v>
      </c>
      <c r="I1001" t="s">
        <v>8221</v>
      </c>
      <c r="J1001">
        <v>0</v>
      </c>
    </row>
    <row r="1002" spans="6:10">
      <c r="F1002" s="15" t="s">
        <v>8219</v>
      </c>
      <c r="G1002" s="15">
        <v>188</v>
      </c>
      <c r="I1002" t="s">
        <v>8221</v>
      </c>
      <c r="J1002">
        <v>16</v>
      </c>
    </row>
    <row r="1003" spans="6:10">
      <c r="F1003" s="14" t="s">
        <v>8219</v>
      </c>
      <c r="G1003" s="14">
        <v>48</v>
      </c>
      <c r="I1003" t="s">
        <v>8221</v>
      </c>
      <c r="J1003">
        <v>2</v>
      </c>
    </row>
    <row r="1004" spans="6:10">
      <c r="F1004" s="15" t="s">
        <v>8219</v>
      </c>
      <c r="G1004" s="15">
        <v>607</v>
      </c>
      <c r="I1004" t="s">
        <v>8221</v>
      </c>
      <c r="J1004">
        <v>48</v>
      </c>
    </row>
    <row r="1005" spans="6:10">
      <c r="F1005" s="14" t="s">
        <v>8219</v>
      </c>
      <c r="G1005" s="14">
        <v>50</v>
      </c>
      <c r="I1005" t="s">
        <v>8221</v>
      </c>
      <c r="J1005">
        <v>2</v>
      </c>
    </row>
    <row r="1006" spans="6:10">
      <c r="F1006" s="15" t="s">
        <v>8219</v>
      </c>
      <c r="G1006" s="15">
        <v>55</v>
      </c>
      <c r="I1006" t="s">
        <v>8221</v>
      </c>
      <c r="J1006">
        <v>2</v>
      </c>
    </row>
    <row r="1007" spans="6:10">
      <c r="F1007" s="14" t="s">
        <v>8219</v>
      </c>
      <c r="G1007" s="14">
        <v>38</v>
      </c>
      <c r="I1007" t="s">
        <v>8221</v>
      </c>
      <c r="J1007">
        <v>1</v>
      </c>
    </row>
    <row r="1008" spans="6:10">
      <c r="F1008" s="15" t="s">
        <v>8219</v>
      </c>
      <c r="G1008" s="15">
        <v>25</v>
      </c>
      <c r="I1008" t="s">
        <v>8221</v>
      </c>
      <c r="J1008">
        <v>17</v>
      </c>
    </row>
    <row r="1009" spans="6:10">
      <c r="F1009" s="14" t="s">
        <v>8219</v>
      </c>
      <c r="G1009" s="14">
        <v>46</v>
      </c>
      <c r="I1009" t="s">
        <v>8221</v>
      </c>
      <c r="J1009">
        <v>0</v>
      </c>
    </row>
    <row r="1010" spans="6:10">
      <c r="F1010" s="15" t="s">
        <v>8219</v>
      </c>
      <c r="G1010" s="15">
        <v>83</v>
      </c>
      <c r="I1010" t="s">
        <v>8221</v>
      </c>
      <c r="J1010">
        <v>11</v>
      </c>
    </row>
    <row r="1011" spans="6:10">
      <c r="F1011" s="14" t="s">
        <v>8219</v>
      </c>
      <c r="G1011" s="14">
        <v>35</v>
      </c>
      <c r="I1011" t="s">
        <v>8221</v>
      </c>
      <c r="J1011">
        <v>95</v>
      </c>
    </row>
    <row r="1012" spans="6:10">
      <c r="F1012" s="15" t="s">
        <v>8219</v>
      </c>
      <c r="G1012" s="15">
        <v>25</v>
      </c>
      <c r="I1012" t="s">
        <v>8221</v>
      </c>
      <c r="J1012">
        <v>13</v>
      </c>
    </row>
    <row r="1013" spans="6:10">
      <c r="F1013" s="14" t="s">
        <v>8219</v>
      </c>
      <c r="G1013" s="14">
        <v>75</v>
      </c>
      <c r="I1013" t="s">
        <v>8221</v>
      </c>
      <c r="J1013">
        <v>2</v>
      </c>
    </row>
    <row r="1014" spans="6:10">
      <c r="F1014" s="15" t="s">
        <v>8219</v>
      </c>
      <c r="G1014" s="15">
        <v>62</v>
      </c>
      <c r="I1014" t="s">
        <v>8221</v>
      </c>
      <c r="J1014">
        <v>2</v>
      </c>
    </row>
    <row r="1015" spans="6:10">
      <c r="F1015" s="14" t="s">
        <v>8219</v>
      </c>
      <c r="G1015" s="14">
        <v>160</v>
      </c>
      <c r="I1015" t="s">
        <v>8221</v>
      </c>
      <c r="J1015">
        <v>3</v>
      </c>
    </row>
    <row r="1016" spans="6:10">
      <c r="F1016" s="15" t="s">
        <v>8219</v>
      </c>
      <c r="G1016" s="15">
        <v>246</v>
      </c>
      <c r="I1016" t="s">
        <v>8221</v>
      </c>
      <c r="J1016">
        <v>0</v>
      </c>
    </row>
    <row r="1017" spans="6:10">
      <c r="F1017" s="14" t="s">
        <v>8219</v>
      </c>
      <c r="G1017" s="14">
        <v>55</v>
      </c>
      <c r="I1017" t="s">
        <v>8221</v>
      </c>
      <c r="J1017">
        <v>0</v>
      </c>
    </row>
    <row r="1018" spans="6:10">
      <c r="F1018" s="15" t="s">
        <v>8219</v>
      </c>
      <c r="G1018" s="15">
        <v>23</v>
      </c>
      <c r="I1018" t="s">
        <v>8221</v>
      </c>
      <c r="J1018">
        <v>0</v>
      </c>
    </row>
    <row r="1019" spans="6:10">
      <c r="F1019" s="14" t="s">
        <v>8219</v>
      </c>
      <c r="G1019" s="14">
        <v>72</v>
      </c>
      <c r="I1019" t="s">
        <v>8221</v>
      </c>
      <c r="J1019">
        <v>2</v>
      </c>
    </row>
    <row r="1020" spans="6:10">
      <c r="F1020" s="15" t="s">
        <v>8219</v>
      </c>
      <c r="G1020" s="15">
        <v>22</v>
      </c>
      <c r="I1020" t="s">
        <v>8221</v>
      </c>
      <c r="J1020">
        <v>24</v>
      </c>
    </row>
    <row r="1021" spans="6:10">
      <c r="F1021" s="14" t="s">
        <v>8219</v>
      </c>
      <c r="G1021" s="14">
        <v>14</v>
      </c>
      <c r="I1021" t="s">
        <v>8221</v>
      </c>
      <c r="J1021">
        <v>25</v>
      </c>
    </row>
    <row r="1022" spans="6:10">
      <c r="F1022" s="15" t="s">
        <v>8219</v>
      </c>
      <c r="G1022" s="15">
        <v>38</v>
      </c>
      <c r="I1022" t="s">
        <v>8221</v>
      </c>
      <c r="J1022">
        <v>3</v>
      </c>
    </row>
    <row r="1023" spans="6:10">
      <c r="F1023" s="14" t="s">
        <v>8219</v>
      </c>
      <c r="G1023" s="14">
        <v>32</v>
      </c>
      <c r="I1023" t="s">
        <v>8221</v>
      </c>
      <c r="J1023">
        <v>41</v>
      </c>
    </row>
    <row r="1024" spans="6:10">
      <c r="F1024" s="15" t="s">
        <v>8219</v>
      </c>
      <c r="G1024" s="15">
        <v>63</v>
      </c>
      <c r="I1024" t="s">
        <v>8221</v>
      </c>
      <c r="J1024">
        <v>2</v>
      </c>
    </row>
    <row r="1025" spans="6:10">
      <c r="F1025" s="14" t="s">
        <v>8219</v>
      </c>
      <c r="G1025" s="14">
        <v>27</v>
      </c>
      <c r="I1025" t="s">
        <v>8221</v>
      </c>
      <c r="J1025">
        <v>4</v>
      </c>
    </row>
    <row r="1026" spans="6:10">
      <c r="F1026" s="15" t="s">
        <v>8219</v>
      </c>
      <c r="G1026" s="15">
        <v>44</v>
      </c>
      <c r="I1026" t="s">
        <v>8221</v>
      </c>
      <c r="J1026">
        <v>99</v>
      </c>
    </row>
    <row r="1027" spans="6:10">
      <c r="F1027" s="14" t="s">
        <v>8219</v>
      </c>
      <c r="G1027" s="14">
        <v>38</v>
      </c>
      <c r="I1027" t="s">
        <v>8221</v>
      </c>
      <c r="J1027">
        <v>4</v>
      </c>
    </row>
    <row r="1028" spans="6:10">
      <c r="F1028" s="15" t="s">
        <v>8219</v>
      </c>
      <c r="G1028" s="15">
        <v>115</v>
      </c>
      <c r="I1028" t="s">
        <v>8221</v>
      </c>
      <c r="J1028">
        <v>4</v>
      </c>
    </row>
    <row r="1029" spans="6:10">
      <c r="F1029" s="14" t="s">
        <v>8219</v>
      </c>
      <c r="G1029" s="14">
        <v>37</v>
      </c>
      <c r="I1029" t="s">
        <v>8221</v>
      </c>
      <c r="J1029">
        <v>38</v>
      </c>
    </row>
    <row r="1030" spans="6:10">
      <c r="F1030" s="15" t="s">
        <v>8219</v>
      </c>
      <c r="G1030" s="15">
        <v>99</v>
      </c>
      <c r="I1030" t="s">
        <v>8221</v>
      </c>
      <c r="J1030">
        <v>285</v>
      </c>
    </row>
    <row r="1031" spans="6:10">
      <c r="F1031" s="14" t="s">
        <v>8219</v>
      </c>
      <c r="G1031" s="14">
        <v>44</v>
      </c>
      <c r="I1031" t="s">
        <v>8221</v>
      </c>
      <c r="J1031">
        <v>1</v>
      </c>
    </row>
    <row r="1032" spans="6:10">
      <c r="F1032" s="15" t="s">
        <v>8219</v>
      </c>
      <c r="G1032" s="15">
        <v>58</v>
      </c>
      <c r="I1032" t="s">
        <v>8221</v>
      </c>
      <c r="J1032">
        <v>42</v>
      </c>
    </row>
    <row r="1033" spans="6:10">
      <c r="F1033" s="14" t="s">
        <v>8219</v>
      </c>
      <c r="G1033" s="14">
        <v>191</v>
      </c>
      <c r="I1033" t="s">
        <v>8221</v>
      </c>
      <c r="J1033">
        <v>26</v>
      </c>
    </row>
    <row r="1034" spans="6:10">
      <c r="F1034" s="15" t="s">
        <v>8219</v>
      </c>
      <c r="G1034" s="15">
        <v>40</v>
      </c>
      <c r="I1034" t="s">
        <v>8221</v>
      </c>
      <c r="J1034">
        <v>2</v>
      </c>
    </row>
    <row r="1035" spans="6:10">
      <c r="F1035" s="14" t="s">
        <v>8219</v>
      </c>
      <c r="G1035" s="14">
        <v>38</v>
      </c>
      <c r="I1035" t="s">
        <v>8221</v>
      </c>
      <c r="J1035">
        <v>4</v>
      </c>
    </row>
    <row r="1036" spans="6:10">
      <c r="F1036" s="15" t="s">
        <v>8219</v>
      </c>
      <c r="G1036" s="15">
        <v>39</v>
      </c>
      <c r="I1036" t="s">
        <v>8221</v>
      </c>
      <c r="J1036">
        <v>6</v>
      </c>
    </row>
    <row r="1037" spans="6:10">
      <c r="F1037" s="14" t="s">
        <v>8219</v>
      </c>
      <c r="G1037" s="14">
        <v>11</v>
      </c>
      <c r="I1037" t="s">
        <v>8221</v>
      </c>
      <c r="J1037">
        <v>70</v>
      </c>
    </row>
    <row r="1038" spans="6:10">
      <c r="F1038" s="15" t="s">
        <v>8219</v>
      </c>
      <c r="G1038" s="15">
        <v>107</v>
      </c>
      <c r="I1038" t="s">
        <v>8221</v>
      </c>
      <c r="J1038">
        <v>9</v>
      </c>
    </row>
    <row r="1039" spans="6:10">
      <c r="F1039" s="14" t="s">
        <v>8219</v>
      </c>
      <c r="G1039" s="14">
        <v>147</v>
      </c>
      <c r="I1039" t="s">
        <v>8221</v>
      </c>
      <c r="J1039">
        <v>8</v>
      </c>
    </row>
    <row r="1040" spans="6:10">
      <c r="F1040" s="15" t="s">
        <v>8219</v>
      </c>
      <c r="G1040" s="15">
        <v>36</v>
      </c>
      <c r="I1040" t="s">
        <v>8221</v>
      </c>
      <c r="J1040">
        <v>105</v>
      </c>
    </row>
    <row r="1041" spans="6:10">
      <c r="F1041" s="14" t="s">
        <v>8219</v>
      </c>
      <c r="G1041" s="14">
        <v>92</v>
      </c>
      <c r="I1041" t="s">
        <v>8221</v>
      </c>
      <c r="J1041">
        <v>12</v>
      </c>
    </row>
    <row r="1042" spans="6:10">
      <c r="F1042" s="15" t="s">
        <v>8219</v>
      </c>
      <c r="G1042" s="15">
        <v>35</v>
      </c>
      <c r="I1042" t="s">
        <v>8221</v>
      </c>
      <c r="J1042">
        <v>0</v>
      </c>
    </row>
    <row r="1043" spans="6:10">
      <c r="F1043" s="14" t="s">
        <v>8219</v>
      </c>
      <c r="G1043" s="14">
        <v>17</v>
      </c>
      <c r="I1043" t="s">
        <v>8221</v>
      </c>
      <c r="J1043">
        <v>16</v>
      </c>
    </row>
    <row r="1044" spans="6:10">
      <c r="F1044" s="15" t="s">
        <v>8219</v>
      </c>
      <c r="G1044" s="15">
        <v>22</v>
      </c>
      <c r="I1044" t="s">
        <v>8221</v>
      </c>
      <c r="J1044">
        <v>7</v>
      </c>
    </row>
    <row r="1045" spans="6:10">
      <c r="F1045" s="14" t="s">
        <v>8219</v>
      </c>
      <c r="G1045" s="14">
        <v>69</v>
      </c>
      <c r="I1045" t="s">
        <v>8221</v>
      </c>
      <c r="J1045">
        <v>4</v>
      </c>
    </row>
    <row r="1046" spans="6:10">
      <c r="F1046" s="15" t="s">
        <v>8219</v>
      </c>
      <c r="G1046" s="15">
        <v>13</v>
      </c>
      <c r="I1046" t="s">
        <v>8221</v>
      </c>
      <c r="J1046">
        <v>1</v>
      </c>
    </row>
    <row r="1047" spans="6:10">
      <c r="F1047" s="14" t="s">
        <v>8219</v>
      </c>
      <c r="G1047" s="14">
        <v>58</v>
      </c>
      <c r="I1047" t="s">
        <v>8221</v>
      </c>
      <c r="J1047">
        <v>28</v>
      </c>
    </row>
    <row r="1048" spans="6:10">
      <c r="F1048" s="15" t="s">
        <v>8219</v>
      </c>
      <c r="G1048" s="15">
        <v>44</v>
      </c>
      <c r="I1048" t="s">
        <v>8221</v>
      </c>
      <c r="J1048">
        <v>1</v>
      </c>
    </row>
    <row r="1049" spans="6:10">
      <c r="F1049" s="14" t="s">
        <v>8219</v>
      </c>
      <c r="G1049" s="14">
        <v>83</v>
      </c>
      <c r="I1049" t="s">
        <v>8221</v>
      </c>
      <c r="J1049">
        <v>1</v>
      </c>
    </row>
    <row r="1050" spans="6:10">
      <c r="F1050" s="15" t="s">
        <v>8219</v>
      </c>
      <c r="G1050" s="15">
        <v>117</v>
      </c>
      <c r="I1050" t="s">
        <v>8221</v>
      </c>
      <c r="J1050">
        <v>5</v>
      </c>
    </row>
    <row r="1051" spans="6:10">
      <c r="F1051" s="14" t="s">
        <v>8219</v>
      </c>
      <c r="G1051" s="14">
        <v>32</v>
      </c>
      <c r="I1051" t="s">
        <v>8221</v>
      </c>
      <c r="J1051">
        <v>3</v>
      </c>
    </row>
    <row r="1052" spans="6:10">
      <c r="F1052" s="15" t="s">
        <v>8219</v>
      </c>
      <c r="G1052" s="15">
        <v>8</v>
      </c>
      <c r="I1052" t="s">
        <v>8221</v>
      </c>
      <c r="J1052">
        <v>2</v>
      </c>
    </row>
    <row r="1053" spans="6:10">
      <c r="F1053" s="14" t="s">
        <v>8219</v>
      </c>
      <c r="G1053" s="14">
        <v>340</v>
      </c>
      <c r="I1053" t="s">
        <v>8221</v>
      </c>
      <c r="J1053">
        <v>0</v>
      </c>
    </row>
    <row r="1054" spans="6:10">
      <c r="F1054" s="15" t="s">
        <v>8219</v>
      </c>
      <c r="G1054" s="15">
        <v>7</v>
      </c>
      <c r="I1054" t="s">
        <v>8221</v>
      </c>
      <c r="J1054">
        <v>0</v>
      </c>
    </row>
    <row r="1055" spans="6:10">
      <c r="F1055" s="14" t="s">
        <v>8219</v>
      </c>
      <c r="G1055" s="14">
        <v>19</v>
      </c>
      <c r="I1055" t="s">
        <v>8221</v>
      </c>
      <c r="J1055">
        <v>3</v>
      </c>
    </row>
    <row r="1056" spans="6:10">
      <c r="F1056" s="15" t="s">
        <v>8219</v>
      </c>
      <c r="G1056" s="15">
        <v>47</v>
      </c>
      <c r="I1056" t="s">
        <v>8221</v>
      </c>
      <c r="J1056">
        <v>0</v>
      </c>
    </row>
    <row r="1057" spans="6:10">
      <c r="F1057" s="14" t="s">
        <v>8219</v>
      </c>
      <c r="G1057" s="14">
        <v>13</v>
      </c>
      <c r="I1057" t="s">
        <v>8221</v>
      </c>
      <c r="J1057">
        <v>0</v>
      </c>
    </row>
    <row r="1058" spans="6:10">
      <c r="F1058" s="15" t="s">
        <v>8219</v>
      </c>
      <c r="G1058" s="15">
        <v>90</v>
      </c>
      <c r="I1058" t="s">
        <v>8221</v>
      </c>
      <c r="J1058">
        <v>3</v>
      </c>
    </row>
    <row r="1059" spans="6:10">
      <c r="F1059" s="14" t="s">
        <v>8219</v>
      </c>
      <c r="G1059" s="14">
        <v>63</v>
      </c>
      <c r="I1059" t="s">
        <v>8221</v>
      </c>
      <c r="J1059">
        <v>7</v>
      </c>
    </row>
    <row r="1060" spans="6:10">
      <c r="F1060" s="15" t="s">
        <v>8219</v>
      </c>
      <c r="G1060" s="15">
        <v>26</v>
      </c>
      <c r="I1060" t="s">
        <v>8221</v>
      </c>
      <c r="J1060">
        <v>25</v>
      </c>
    </row>
    <row r="1061" spans="6:10">
      <c r="F1061" s="14" t="s">
        <v>8219</v>
      </c>
      <c r="G1061" s="14">
        <v>71</v>
      </c>
      <c r="I1061" t="s">
        <v>8221</v>
      </c>
      <c r="J1061">
        <v>10</v>
      </c>
    </row>
    <row r="1062" spans="6:10">
      <c r="F1062" s="15" t="s">
        <v>8219</v>
      </c>
      <c r="G1062" s="15">
        <v>38</v>
      </c>
      <c r="I1062" t="s">
        <v>8221</v>
      </c>
      <c r="J1062">
        <v>3</v>
      </c>
    </row>
    <row r="1063" spans="6:10">
      <c r="F1063" s="14" t="s">
        <v>8219</v>
      </c>
      <c r="G1063" s="14">
        <v>859</v>
      </c>
      <c r="I1063" t="s">
        <v>8221</v>
      </c>
      <c r="J1063">
        <v>5</v>
      </c>
    </row>
    <row r="1064" spans="6:10">
      <c r="F1064" s="15" t="s">
        <v>8219</v>
      </c>
      <c r="G1064" s="15">
        <v>21</v>
      </c>
      <c r="I1064" t="s">
        <v>8221</v>
      </c>
      <c r="J1064">
        <v>5</v>
      </c>
    </row>
    <row r="1065" spans="6:10">
      <c r="F1065" s="14" t="s">
        <v>8219</v>
      </c>
      <c r="G1065" s="14">
        <v>78</v>
      </c>
      <c r="I1065" t="s">
        <v>8221</v>
      </c>
      <c r="J1065">
        <v>27</v>
      </c>
    </row>
    <row r="1066" spans="6:10">
      <c r="F1066" s="15" t="s">
        <v>8219</v>
      </c>
      <c r="G1066" s="15">
        <v>53</v>
      </c>
      <c r="I1066" t="s">
        <v>8221</v>
      </c>
      <c r="J1066">
        <v>2</v>
      </c>
    </row>
    <row r="1067" spans="6:10">
      <c r="F1067" s="14" t="s">
        <v>8219</v>
      </c>
      <c r="G1067" s="14">
        <v>356</v>
      </c>
      <c r="I1067" t="s">
        <v>8221</v>
      </c>
      <c r="J1067">
        <v>236</v>
      </c>
    </row>
    <row r="1068" spans="6:10">
      <c r="F1068" s="15" t="s">
        <v>8219</v>
      </c>
      <c r="G1068" s="15">
        <v>279</v>
      </c>
      <c r="I1068" t="s">
        <v>8221</v>
      </c>
      <c r="J1068">
        <v>1</v>
      </c>
    </row>
    <row r="1069" spans="6:10">
      <c r="F1069" s="14" t="s">
        <v>8219</v>
      </c>
      <c r="G1069" s="14">
        <v>266</v>
      </c>
      <c r="I1069" t="s">
        <v>8221</v>
      </c>
      <c r="J1069">
        <v>12</v>
      </c>
    </row>
    <row r="1070" spans="6:10">
      <c r="F1070" s="15" t="s">
        <v>8219</v>
      </c>
      <c r="G1070" s="15">
        <v>623</v>
      </c>
      <c r="I1070" t="s">
        <v>8221</v>
      </c>
      <c r="J1070">
        <v>4</v>
      </c>
    </row>
    <row r="1071" spans="6:10">
      <c r="F1071" s="14" t="s">
        <v>8219</v>
      </c>
      <c r="G1071" s="14">
        <v>392</v>
      </c>
      <c r="I1071" t="s">
        <v>8221</v>
      </c>
      <c r="J1071">
        <v>3</v>
      </c>
    </row>
    <row r="1072" spans="6:10">
      <c r="F1072" s="15" t="s">
        <v>8219</v>
      </c>
      <c r="G1072" s="15">
        <v>3562</v>
      </c>
      <c r="I1072" t="s">
        <v>8221</v>
      </c>
      <c r="J1072">
        <v>99</v>
      </c>
    </row>
    <row r="1073" spans="6:10">
      <c r="F1073" s="14" t="s">
        <v>8219</v>
      </c>
      <c r="G1073" s="14">
        <v>514</v>
      </c>
      <c r="I1073" t="s">
        <v>8221</v>
      </c>
      <c r="J1073">
        <v>3</v>
      </c>
    </row>
    <row r="1074" spans="6:10">
      <c r="F1074" s="15" t="s">
        <v>8219</v>
      </c>
      <c r="G1074" s="15">
        <v>88</v>
      </c>
      <c r="I1074" t="s">
        <v>8221</v>
      </c>
      <c r="J1074">
        <v>3</v>
      </c>
    </row>
    <row r="1075" spans="6:10">
      <c r="F1075" s="14" t="s">
        <v>8219</v>
      </c>
      <c r="G1075" s="14">
        <v>537</v>
      </c>
      <c r="I1075" t="s">
        <v>8221</v>
      </c>
      <c r="J1075">
        <v>22</v>
      </c>
    </row>
    <row r="1076" spans="6:10">
      <c r="F1076" s="15" t="s">
        <v>8219</v>
      </c>
      <c r="G1076" s="15">
        <v>25</v>
      </c>
      <c r="I1076" t="s">
        <v>8221</v>
      </c>
      <c r="J1076">
        <v>4</v>
      </c>
    </row>
    <row r="1077" spans="6:10">
      <c r="F1077" s="14" t="s">
        <v>8219</v>
      </c>
      <c r="G1077" s="14">
        <v>3238</v>
      </c>
      <c r="I1077" t="s">
        <v>8221</v>
      </c>
      <c r="J1077">
        <v>534</v>
      </c>
    </row>
    <row r="1078" spans="6:10">
      <c r="F1078" s="15" t="s">
        <v>8219</v>
      </c>
      <c r="G1078" s="15">
        <v>897</v>
      </c>
      <c r="I1078" t="s">
        <v>8221</v>
      </c>
      <c r="J1078">
        <v>12</v>
      </c>
    </row>
    <row r="1079" spans="6:10">
      <c r="F1079" s="14" t="s">
        <v>8219</v>
      </c>
      <c r="G1079" s="14">
        <v>878</v>
      </c>
      <c r="I1079" t="s">
        <v>8221</v>
      </c>
      <c r="J1079">
        <v>56</v>
      </c>
    </row>
    <row r="1080" spans="6:10">
      <c r="F1080" s="15" t="s">
        <v>8219</v>
      </c>
      <c r="G1080" s="15">
        <v>115</v>
      </c>
      <c r="I1080" t="s">
        <v>8221</v>
      </c>
      <c r="J1080">
        <v>11</v>
      </c>
    </row>
    <row r="1081" spans="6:10">
      <c r="F1081" s="14" t="s">
        <v>8219</v>
      </c>
      <c r="G1081" s="14">
        <v>234</v>
      </c>
      <c r="I1081" t="s">
        <v>8221</v>
      </c>
      <c r="J1081">
        <v>0</v>
      </c>
    </row>
    <row r="1082" spans="6:10">
      <c r="F1082" s="15" t="s">
        <v>8219</v>
      </c>
      <c r="G1082" s="15">
        <v>4330</v>
      </c>
      <c r="I1082" t="s">
        <v>8221</v>
      </c>
      <c r="J1082">
        <v>12</v>
      </c>
    </row>
    <row r="1083" spans="6:10">
      <c r="F1083" s="14" t="s">
        <v>8219</v>
      </c>
      <c r="G1083" s="14">
        <v>651</v>
      </c>
      <c r="I1083" t="s">
        <v>8221</v>
      </c>
      <c r="J1083">
        <v>5</v>
      </c>
    </row>
    <row r="1084" spans="6:10">
      <c r="F1084" s="15" t="s">
        <v>8219</v>
      </c>
      <c r="G1084" s="15">
        <v>251</v>
      </c>
      <c r="I1084" t="s">
        <v>8221</v>
      </c>
      <c r="J1084">
        <v>24</v>
      </c>
    </row>
    <row r="1085" spans="6:10">
      <c r="F1085" s="14" t="s">
        <v>8219</v>
      </c>
      <c r="G1085" s="14">
        <v>263</v>
      </c>
      <c r="I1085" t="s">
        <v>8221</v>
      </c>
      <c r="J1085">
        <v>89</v>
      </c>
    </row>
    <row r="1086" spans="6:10">
      <c r="F1086" s="15" t="s">
        <v>8219</v>
      </c>
      <c r="G1086" s="15">
        <v>28</v>
      </c>
      <c r="I1086" t="s">
        <v>8221</v>
      </c>
      <c r="J1086">
        <v>1</v>
      </c>
    </row>
    <row r="1087" spans="6:10">
      <c r="F1087" s="14" t="s">
        <v>8219</v>
      </c>
      <c r="G1087" s="14">
        <v>721</v>
      </c>
      <c r="I1087" t="s">
        <v>8221</v>
      </c>
      <c r="J1087">
        <v>55</v>
      </c>
    </row>
    <row r="1088" spans="6:10">
      <c r="F1088" s="15" t="s">
        <v>8219</v>
      </c>
      <c r="G1088" s="15">
        <v>50</v>
      </c>
      <c r="I1088" t="s">
        <v>8221</v>
      </c>
      <c r="J1088">
        <v>2</v>
      </c>
    </row>
    <row r="1089" spans="6:10">
      <c r="F1089" s="14" t="s">
        <v>8219</v>
      </c>
      <c r="G1089" s="14">
        <v>73</v>
      </c>
      <c r="I1089" t="s">
        <v>8221</v>
      </c>
      <c r="J1089">
        <v>0</v>
      </c>
    </row>
    <row r="1090" spans="6:10">
      <c r="F1090" s="15" t="s">
        <v>8219</v>
      </c>
      <c r="G1090" s="15">
        <v>27</v>
      </c>
      <c r="I1090" t="s">
        <v>8221</v>
      </c>
      <c r="J1090">
        <v>4</v>
      </c>
    </row>
    <row r="1091" spans="6:10">
      <c r="F1091" s="14" t="s">
        <v>8219</v>
      </c>
      <c r="G1091" s="14">
        <v>34</v>
      </c>
      <c r="I1091" t="s">
        <v>8221</v>
      </c>
      <c r="J1091">
        <v>6</v>
      </c>
    </row>
    <row r="1092" spans="6:10">
      <c r="F1092" s="15" t="s">
        <v>8219</v>
      </c>
      <c r="G1092" s="15">
        <v>7</v>
      </c>
      <c r="I1092" t="s">
        <v>8221</v>
      </c>
      <c r="J1092">
        <v>4</v>
      </c>
    </row>
    <row r="1093" spans="6:10">
      <c r="F1093" s="14" t="s">
        <v>8219</v>
      </c>
      <c r="G1093" s="14">
        <v>24</v>
      </c>
      <c r="I1093" t="s">
        <v>8221</v>
      </c>
      <c r="J1093">
        <v>4</v>
      </c>
    </row>
    <row r="1094" spans="6:10">
      <c r="F1094" s="15" t="s">
        <v>8219</v>
      </c>
      <c r="G1094" s="15">
        <v>15</v>
      </c>
      <c r="I1094" t="s">
        <v>8221</v>
      </c>
      <c r="J1094">
        <v>2</v>
      </c>
    </row>
    <row r="1095" spans="6:10">
      <c r="F1095" s="14" t="s">
        <v>8219</v>
      </c>
      <c r="G1095" s="14">
        <v>72</v>
      </c>
      <c r="I1095" t="s">
        <v>8221</v>
      </c>
      <c r="J1095">
        <v>5</v>
      </c>
    </row>
    <row r="1096" spans="6:10">
      <c r="F1096" s="15" t="s">
        <v>8219</v>
      </c>
      <c r="G1096" s="15">
        <v>120</v>
      </c>
      <c r="I1096" t="s">
        <v>8221</v>
      </c>
      <c r="J1096">
        <v>83</v>
      </c>
    </row>
    <row r="1097" spans="6:10">
      <c r="F1097" s="14" t="s">
        <v>8219</v>
      </c>
      <c r="G1097" s="14">
        <v>123</v>
      </c>
      <c r="I1097" t="s">
        <v>8221</v>
      </c>
      <c r="J1097">
        <v>57</v>
      </c>
    </row>
    <row r="1098" spans="6:10">
      <c r="F1098" s="15" t="s">
        <v>8219</v>
      </c>
      <c r="G1098" s="15">
        <v>1</v>
      </c>
      <c r="I1098" t="s">
        <v>8221</v>
      </c>
      <c r="J1098">
        <v>311</v>
      </c>
    </row>
    <row r="1099" spans="6:10">
      <c r="F1099" s="14" t="s">
        <v>8219</v>
      </c>
      <c r="G1099" s="14">
        <v>24</v>
      </c>
      <c r="I1099" t="s">
        <v>8221</v>
      </c>
      <c r="J1099">
        <v>2</v>
      </c>
    </row>
    <row r="1100" spans="6:10">
      <c r="F1100" s="15" t="s">
        <v>8219</v>
      </c>
      <c r="G1100" s="15">
        <v>33</v>
      </c>
      <c r="I1100" t="s">
        <v>8221</v>
      </c>
      <c r="J1100">
        <v>16</v>
      </c>
    </row>
    <row r="1101" spans="6:10">
      <c r="F1101" s="14" t="s">
        <v>8219</v>
      </c>
      <c r="G1101" s="14">
        <v>14</v>
      </c>
      <c r="I1101" t="s">
        <v>8220</v>
      </c>
      <c r="J1101">
        <v>0</v>
      </c>
    </row>
    <row r="1102" spans="6:10">
      <c r="F1102" s="15" t="s">
        <v>8219</v>
      </c>
      <c r="G1102" s="15">
        <v>9</v>
      </c>
      <c r="I1102" t="s">
        <v>8220</v>
      </c>
      <c r="J1102">
        <v>0</v>
      </c>
    </row>
    <row r="1103" spans="6:10">
      <c r="F1103" s="14" t="s">
        <v>8219</v>
      </c>
      <c r="G1103" s="14">
        <v>76</v>
      </c>
      <c r="I1103" t="s">
        <v>8220</v>
      </c>
      <c r="J1103">
        <v>1</v>
      </c>
    </row>
    <row r="1104" spans="6:10">
      <c r="F1104" s="15" t="s">
        <v>8219</v>
      </c>
      <c r="G1104" s="15">
        <v>19</v>
      </c>
      <c r="I1104" t="s">
        <v>8220</v>
      </c>
      <c r="J1104">
        <v>1</v>
      </c>
    </row>
    <row r="1105" spans="6:10">
      <c r="F1105" s="14" t="s">
        <v>8219</v>
      </c>
      <c r="G1105" s="14">
        <v>69</v>
      </c>
      <c r="I1105" t="s">
        <v>8220</v>
      </c>
      <c r="J1105">
        <v>0</v>
      </c>
    </row>
    <row r="1106" spans="6:10">
      <c r="F1106" s="15" t="s">
        <v>8219</v>
      </c>
      <c r="G1106" s="15">
        <v>218</v>
      </c>
      <c r="I1106" t="s">
        <v>8220</v>
      </c>
      <c r="J1106">
        <v>3</v>
      </c>
    </row>
    <row r="1107" spans="6:10">
      <c r="F1107" s="14" t="s">
        <v>8219</v>
      </c>
      <c r="G1107" s="14">
        <v>30</v>
      </c>
      <c r="I1107" t="s">
        <v>8220</v>
      </c>
      <c r="J1107">
        <v>1</v>
      </c>
    </row>
    <row r="1108" spans="6:10">
      <c r="F1108" s="15" t="s">
        <v>8219</v>
      </c>
      <c r="G1108" s="15">
        <v>100</v>
      </c>
      <c r="I1108" t="s">
        <v>8220</v>
      </c>
      <c r="J1108">
        <v>5</v>
      </c>
    </row>
    <row r="1109" spans="6:10">
      <c r="F1109" s="14" t="s">
        <v>8219</v>
      </c>
      <c r="G1109" s="14">
        <v>296</v>
      </c>
      <c r="I1109" t="s">
        <v>8220</v>
      </c>
      <c r="J1109">
        <v>0</v>
      </c>
    </row>
    <row r="1110" spans="6:10">
      <c r="F1110" s="15" t="s">
        <v>8219</v>
      </c>
      <c r="G1110" s="15">
        <v>1204</v>
      </c>
      <c r="I1110" t="s">
        <v>8220</v>
      </c>
      <c r="J1110">
        <v>0</v>
      </c>
    </row>
    <row r="1111" spans="6:10">
      <c r="F1111" s="14" t="s">
        <v>8219</v>
      </c>
      <c r="G1111" s="14">
        <v>321</v>
      </c>
      <c r="I1111" t="s">
        <v>8220</v>
      </c>
      <c r="J1111">
        <v>7</v>
      </c>
    </row>
    <row r="1112" spans="6:10">
      <c r="F1112" s="15" t="s">
        <v>8219</v>
      </c>
      <c r="G1112" s="15">
        <v>301</v>
      </c>
      <c r="I1112" t="s">
        <v>8220</v>
      </c>
      <c r="J1112">
        <v>0</v>
      </c>
    </row>
    <row r="1113" spans="6:10">
      <c r="F1113" s="14" t="s">
        <v>8219</v>
      </c>
      <c r="G1113" s="14">
        <v>144</v>
      </c>
      <c r="I1113" t="s">
        <v>8220</v>
      </c>
      <c r="J1113">
        <v>0</v>
      </c>
    </row>
    <row r="1114" spans="6:10">
      <c r="F1114" s="15" t="s">
        <v>8219</v>
      </c>
      <c r="G1114" s="15">
        <v>539</v>
      </c>
      <c r="I1114" t="s">
        <v>8220</v>
      </c>
      <c r="J1114">
        <v>1</v>
      </c>
    </row>
    <row r="1115" spans="6:10">
      <c r="F1115" s="14" t="s">
        <v>8219</v>
      </c>
      <c r="G1115" s="14">
        <v>498</v>
      </c>
      <c r="I1115" t="s">
        <v>8220</v>
      </c>
      <c r="J1115">
        <v>2</v>
      </c>
    </row>
    <row r="1116" spans="6:10">
      <c r="F1116" s="15" t="s">
        <v>8219</v>
      </c>
      <c r="G1116" s="15">
        <v>1113</v>
      </c>
      <c r="I1116" t="s">
        <v>8220</v>
      </c>
      <c r="J1116">
        <v>0</v>
      </c>
    </row>
    <row r="1117" spans="6:10">
      <c r="F1117" s="14" t="s">
        <v>8219</v>
      </c>
      <c r="G1117" s="14">
        <v>988</v>
      </c>
      <c r="I1117" t="s">
        <v>8220</v>
      </c>
      <c r="J1117">
        <v>0</v>
      </c>
    </row>
    <row r="1118" spans="6:10">
      <c r="F1118" s="15" t="s">
        <v>8219</v>
      </c>
      <c r="G1118" s="15">
        <v>391</v>
      </c>
      <c r="I1118" t="s">
        <v>8220</v>
      </c>
      <c r="J1118">
        <v>0</v>
      </c>
    </row>
    <row r="1119" spans="6:10">
      <c r="F1119" s="14" t="s">
        <v>8219</v>
      </c>
      <c r="G1119" s="14">
        <v>28</v>
      </c>
      <c r="I1119" t="s">
        <v>8220</v>
      </c>
      <c r="J1119">
        <v>3</v>
      </c>
    </row>
    <row r="1120" spans="6:10">
      <c r="F1120" s="15" t="s">
        <v>8219</v>
      </c>
      <c r="G1120" s="15">
        <v>147</v>
      </c>
      <c r="I1120" t="s">
        <v>8220</v>
      </c>
      <c r="J1120">
        <v>1</v>
      </c>
    </row>
    <row r="1121" spans="6:10">
      <c r="F1121" s="14" t="s">
        <v>8219</v>
      </c>
      <c r="G1121" s="14">
        <v>680</v>
      </c>
      <c r="I1121" t="s">
        <v>8220</v>
      </c>
      <c r="J1121">
        <v>0</v>
      </c>
    </row>
    <row r="1122" spans="6:10">
      <c r="F1122" s="15" t="s">
        <v>8219</v>
      </c>
      <c r="G1122" s="15">
        <v>983</v>
      </c>
      <c r="I1122" t="s">
        <v>8220</v>
      </c>
      <c r="J1122">
        <v>2</v>
      </c>
    </row>
    <row r="1123" spans="6:10">
      <c r="F1123" s="14" t="s">
        <v>8219</v>
      </c>
      <c r="G1123" s="14">
        <v>79</v>
      </c>
      <c r="I1123" t="s">
        <v>8220</v>
      </c>
      <c r="J1123">
        <v>0</v>
      </c>
    </row>
    <row r="1124" spans="6:10">
      <c r="F1124" s="15" t="s">
        <v>8219</v>
      </c>
      <c r="G1124" s="15">
        <v>426</v>
      </c>
      <c r="I1124" t="s">
        <v>8220</v>
      </c>
      <c r="J1124">
        <v>0</v>
      </c>
    </row>
    <row r="1125" spans="6:10">
      <c r="F1125" s="14" t="s">
        <v>8219</v>
      </c>
      <c r="G1125" s="14">
        <v>96</v>
      </c>
      <c r="I1125" t="s">
        <v>8220</v>
      </c>
      <c r="J1125">
        <v>0</v>
      </c>
    </row>
    <row r="1126" spans="6:10">
      <c r="F1126" s="15" t="s">
        <v>8219</v>
      </c>
      <c r="G1126" s="15">
        <v>163</v>
      </c>
      <c r="I1126" t="s">
        <v>8220</v>
      </c>
      <c r="J1126">
        <v>27</v>
      </c>
    </row>
    <row r="1127" spans="6:10">
      <c r="F1127" s="14" t="s">
        <v>8219</v>
      </c>
      <c r="G1127" s="14">
        <v>2525</v>
      </c>
      <c r="I1127" t="s">
        <v>8220</v>
      </c>
      <c r="J1127">
        <v>14</v>
      </c>
    </row>
    <row r="1128" spans="6:10">
      <c r="F1128" s="15" t="s">
        <v>8219</v>
      </c>
      <c r="G1128" s="15">
        <v>2035</v>
      </c>
      <c r="I1128" t="s">
        <v>8220</v>
      </c>
      <c r="J1128">
        <v>2</v>
      </c>
    </row>
    <row r="1129" spans="6:10">
      <c r="F1129" s="14" t="s">
        <v>8219</v>
      </c>
      <c r="G1129" s="14">
        <v>290</v>
      </c>
      <c r="I1129" t="s">
        <v>8220</v>
      </c>
      <c r="J1129">
        <v>0</v>
      </c>
    </row>
    <row r="1130" spans="6:10">
      <c r="F1130" s="15" t="s">
        <v>8219</v>
      </c>
      <c r="G1130" s="15">
        <v>1980</v>
      </c>
      <c r="I1130" t="s">
        <v>8220</v>
      </c>
      <c r="J1130">
        <v>4</v>
      </c>
    </row>
    <row r="1131" spans="6:10">
      <c r="F1131" s="14" t="s">
        <v>8219</v>
      </c>
      <c r="G1131" s="14">
        <v>57</v>
      </c>
      <c r="I1131" t="s">
        <v>8220</v>
      </c>
      <c r="J1131">
        <v>0</v>
      </c>
    </row>
    <row r="1132" spans="6:10">
      <c r="F1132" s="15" t="s">
        <v>8219</v>
      </c>
      <c r="G1132" s="15">
        <v>380</v>
      </c>
      <c r="I1132" t="s">
        <v>8220</v>
      </c>
      <c r="J1132">
        <v>6</v>
      </c>
    </row>
    <row r="1133" spans="6:10">
      <c r="F1133" s="14" t="s">
        <v>8219</v>
      </c>
      <c r="G1133" s="14">
        <v>128</v>
      </c>
      <c r="I1133" t="s">
        <v>8220</v>
      </c>
      <c r="J1133">
        <v>1</v>
      </c>
    </row>
    <row r="1134" spans="6:10">
      <c r="F1134" s="15" t="s">
        <v>8219</v>
      </c>
      <c r="G1134" s="15">
        <v>180</v>
      </c>
      <c r="I1134" t="s">
        <v>8220</v>
      </c>
      <c r="J1134">
        <v>1</v>
      </c>
    </row>
    <row r="1135" spans="6:10">
      <c r="F1135" s="14" t="s">
        <v>8219</v>
      </c>
      <c r="G1135" s="14">
        <v>571</v>
      </c>
      <c r="I1135" t="s">
        <v>8220</v>
      </c>
      <c r="J1135">
        <v>0</v>
      </c>
    </row>
    <row r="1136" spans="6:10">
      <c r="F1136" s="15" t="s">
        <v>8219</v>
      </c>
      <c r="G1136" s="15">
        <v>480</v>
      </c>
      <c r="I1136" t="s">
        <v>8220</v>
      </c>
      <c r="J1136">
        <v>4</v>
      </c>
    </row>
    <row r="1137" spans="6:10">
      <c r="F1137" s="14" t="s">
        <v>8219</v>
      </c>
      <c r="G1137" s="14">
        <v>249</v>
      </c>
      <c r="I1137" t="s">
        <v>8220</v>
      </c>
      <c r="J1137">
        <v>0</v>
      </c>
    </row>
    <row r="1138" spans="6:10">
      <c r="F1138" s="15" t="s">
        <v>8219</v>
      </c>
      <c r="G1138" s="15">
        <v>84</v>
      </c>
      <c r="I1138" t="s">
        <v>8220</v>
      </c>
      <c r="J1138">
        <v>0</v>
      </c>
    </row>
    <row r="1139" spans="6:10">
      <c r="F1139" s="14" t="s">
        <v>8219</v>
      </c>
      <c r="G1139" s="14">
        <v>197</v>
      </c>
      <c r="I1139" t="s">
        <v>8220</v>
      </c>
      <c r="J1139">
        <v>0</v>
      </c>
    </row>
    <row r="1140" spans="6:10">
      <c r="F1140" s="15" t="s">
        <v>8219</v>
      </c>
      <c r="G1140" s="15">
        <v>271</v>
      </c>
      <c r="I1140" t="s">
        <v>8220</v>
      </c>
      <c r="J1140">
        <v>3</v>
      </c>
    </row>
    <row r="1141" spans="6:10">
      <c r="F1141" s="14" t="s">
        <v>8219</v>
      </c>
      <c r="G1141" s="14">
        <v>50</v>
      </c>
      <c r="I1141" t="s">
        <v>8220</v>
      </c>
      <c r="J1141">
        <v>7</v>
      </c>
    </row>
    <row r="1142" spans="6:10">
      <c r="F1142" s="15" t="s">
        <v>8219</v>
      </c>
      <c r="G1142" s="15">
        <v>169</v>
      </c>
      <c r="I1142" t="s">
        <v>8220</v>
      </c>
      <c r="J1142">
        <v>2</v>
      </c>
    </row>
    <row r="1143" spans="6:10">
      <c r="F1143" s="14" t="s">
        <v>8219</v>
      </c>
      <c r="G1143" s="14">
        <v>205</v>
      </c>
      <c r="I1143" t="s">
        <v>8220</v>
      </c>
      <c r="J1143">
        <v>3</v>
      </c>
    </row>
    <row r="1144" spans="6:10">
      <c r="F1144" s="15" t="s">
        <v>8219</v>
      </c>
      <c r="G1144" s="15">
        <v>206</v>
      </c>
      <c r="I1144" t="s">
        <v>8220</v>
      </c>
      <c r="J1144">
        <v>8</v>
      </c>
    </row>
    <row r="1145" spans="6:10">
      <c r="F1145" s="14" t="s">
        <v>8219</v>
      </c>
      <c r="G1145" s="14">
        <v>84</v>
      </c>
      <c r="I1145" t="s">
        <v>8220</v>
      </c>
      <c r="J1145">
        <v>7</v>
      </c>
    </row>
    <row r="1146" spans="6:10">
      <c r="F1146" s="15" t="s">
        <v>8219</v>
      </c>
      <c r="G1146" s="15">
        <v>210</v>
      </c>
      <c r="I1146" t="s">
        <v>8220</v>
      </c>
      <c r="J1146">
        <v>0</v>
      </c>
    </row>
    <row r="1147" spans="6:10">
      <c r="F1147" s="14" t="s">
        <v>8219</v>
      </c>
      <c r="G1147" s="14">
        <v>181</v>
      </c>
      <c r="I1147" t="s">
        <v>8220</v>
      </c>
      <c r="J1147">
        <v>3</v>
      </c>
    </row>
    <row r="1148" spans="6:10">
      <c r="F1148" s="15" t="s">
        <v>8219</v>
      </c>
      <c r="G1148" s="15">
        <v>60</v>
      </c>
      <c r="I1148" t="s">
        <v>8220</v>
      </c>
      <c r="J1148">
        <v>8</v>
      </c>
    </row>
    <row r="1149" spans="6:10">
      <c r="F1149" s="14" t="s">
        <v>8219</v>
      </c>
      <c r="G1149" s="14">
        <v>445</v>
      </c>
      <c r="I1149" t="s">
        <v>8220</v>
      </c>
      <c r="J1149">
        <v>1</v>
      </c>
    </row>
    <row r="1150" spans="6:10">
      <c r="F1150" s="15" t="s">
        <v>8219</v>
      </c>
      <c r="G1150" s="15">
        <v>17</v>
      </c>
      <c r="I1150" t="s">
        <v>8220</v>
      </c>
      <c r="J1150">
        <v>0</v>
      </c>
    </row>
    <row r="1151" spans="6:10">
      <c r="F1151" s="14" t="s">
        <v>8219</v>
      </c>
      <c r="G1151" s="14">
        <v>194</v>
      </c>
      <c r="I1151" t="s">
        <v>8220</v>
      </c>
      <c r="J1151">
        <v>1</v>
      </c>
    </row>
    <row r="1152" spans="6:10">
      <c r="F1152" s="15" t="s">
        <v>8219</v>
      </c>
      <c r="G1152" s="15">
        <v>404</v>
      </c>
      <c r="I1152" t="s">
        <v>8220</v>
      </c>
      <c r="J1152">
        <v>0</v>
      </c>
    </row>
    <row r="1153" spans="6:10">
      <c r="F1153" s="14" t="s">
        <v>8219</v>
      </c>
      <c r="G1153" s="14">
        <v>194</v>
      </c>
      <c r="I1153" t="s">
        <v>8220</v>
      </c>
      <c r="J1153">
        <v>1</v>
      </c>
    </row>
    <row r="1154" spans="6:10">
      <c r="F1154" s="15" t="s">
        <v>8219</v>
      </c>
      <c r="G1154" s="15">
        <v>902</v>
      </c>
      <c r="I1154" t="s">
        <v>8220</v>
      </c>
      <c r="J1154">
        <v>2</v>
      </c>
    </row>
    <row r="1155" spans="6:10">
      <c r="F1155" s="14" t="s">
        <v>8219</v>
      </c>
      <c r="G1155" s="14">
        <v>1670</v>
      </c>
      <c r="I1155" t="s">
        <v>8220</v>
      </c>
      <c r="J1155">
        <v>0</v>
      </c>
    </row>
    <row r="1156" spans="6:10">
      <c r="F1156" s="15" t="s">
        <v>8219</v>
      </c>
      <c r="G1156" s="15">
        <v>1328</v>
      </c>
      <c r="I1156" t="s">
        <v>8220</v>
      </c>
      <c r="J1156">
        <v>1</v>
      </c>
    </row>
    <row r="1157" spans="6:10">
      <c r="F1157" s="14" t="s">
        <v>8219</v>
      </c>
      <c r="G1157" s="14">
        <v>944</v>
      </c>
      <c r="I1157" t="s">
        <v>8220</v>
      </c>
      <c r="J1157">
        <v>0</v>
      </c>
    </row>
    <row r="1158" spans="6:10">
      <c r="F1158" s="15" t="s">
        <v>8219</v>
      </c>
      <c r="G1158" s="15">
        <v>147</v>
      </c>
      <c r="I1158" t="s">
        <v>8220</v>
      </c>
      <c r="J1158">
        <v>0</v>
      </c>
    </row>
    <row r="1159" spans="6:10">
      <c r="F1159" s="14" t="s">
        <v>8219</v>
      </c>
      <c r="G1159" s="14">
        <v>99</v>
      </c>
      <c r="I1159" t="s">
        <v>8220</v>
      </c>
      <c r="J1159">
        <v>0</v>
      </c>
    </row>
    <row r="1160" spans="6:10">
      <c r="F1160" s="15" t="s">
        <v>8219</v>
      </c>
      <c r="G1160" s="15">
        <v>79</v>
      </c>
      <c r="I1160" t="s">
        <v>8220</v>
      </c>
      <c r="J1160">
        <v>0</v>
      </c>
    </row>
    <row r="1161" spans="6:10">
      <c r="F1161" s="14" t="s">
        <v>8219</v>
      </c>
      <c r="G1161" s="14">
        <v>75</v>
      </c>
      <c r="I1161" t="s">
        <v>8221</v>
      </c>
      <c r="J1161">
        <v>9</v>
      </c>
    </row>
    <row r="1162" spans="6:10">
      <c r="F1162" s="15" t="s">
        <v>8219</v>
      </c>
      <c r="G1162" s="15">
        <v>207</v>
      </c>
      <c r="I1162" t="s">
        <v>8221</v>
      </c>
      <c r="J1162">
        <v>1</v>
      </c>
    </row>
    <row r="1163" spans="6:10">
      <c r="F1163" s="14" t="s">
        <v>8219</v>
      </c>
      <c r="G1163" s="14">
        <v>102</v>
      </c>
      <c r="I1163" t="s">
        <v>8221</v>
      </c>
      <c r="J1163">
        <v>12</v>
      </c>
    </row>
    <row r="1164" spans="6:10">
      <c r="F1164" s="15" t="s">
        <v>8219</v>
      </c>
      <c r="G1164" s="15">
        <v>32</v>
      </c>
      <c r="I1164" t="s">
        <v>8221</v>
      </c>
      <c r="J1164">
        <v>0</v>
      </c>
    </row>
    <row r="1165" spans="6:10">
      <c r="F1165" s="14" t="s">
        <v>8219</v>
      </c>
      <c r="G1165" s="14">
        <v>480</v>
      </c>
      <c r="I1165" t="s">
        <v>8221</v>
      </c>
      <c r="J1165">
        <v>20</v>
      </c>
    </row>
    <row r="1166" spans="6:10">
      <c r="F1166" s="15" t="s">
        <v>8219</v>
      </c>
      <c r="G1166" s="15">
        <v>11</v>
      </c>
      <c r="I1166" t="s">
        <v>8221</v>
      </c>
      <c r="J1166">
        <v>16</v>
      </c>
    </row>
    <row r="1167" spans="6:10">
      <c r="F1167" s="14" t="s">
        <v>8219</v>
      </c>
      <c r="G1167" s="14">
        <v>12</v>
      </c>
      <c r="I1167" t="s">
        <v>8221</v>
      </c>
      <c r="J1167">
        <v>33</v>
      </c>
    </row>
    <row r="1168" spans="6:10">
      <c r="F1168" s="15" t="s">
        <v>8219</v>
      </c>
      <c r="G1168" s="15">
        <v>48</v>
      </c>
      <c r="I1168" t="s">
        <v>8221</v>
      </c>
      <c r="J1168">
        <v>2</v>
      </c>
    </row>
    <row r="1169" spans="6:10">
      <c r="F1169" s="14" t="s">
        <v>8219</v>
      </c>
      <c r="G1169" s="14">
        <v>59</v>
      </c>
      <c r="I1169" t="s">
        <v>8221</v>
      </c>
      <c r="J1169">
        <v>6</v>
      </c>
    </row>
    <row r="1170" spans="6:10">
      <c r="F1170" s="15" t="s">
        <v>8219</v>
      </c>
      <c r="G1170" s="15">
        <v>79</v>
      </c>
      <c r="I1170" t="s">
        <v>8221</v>
      </c>
      <c r="J1170">
        <v>0</v>
      </c>
    </row>
    <row r="1171" spans="6:10">
      <c r="F1171" s="14" t="s">
        <v>8219</v>
      </c>
      <c r="G1171" s="14">
        <v>14</v>
      </c>
      <c r="I1171" t="s">
        <v>8221</v>
      </c>
      <c r="J1171">
        <v>3</v>
      </c>
    </row>
    <row r="1172" spans="6:10">
      <c r="F1172" s="15" t="s">
        <v>8219</v>
      </c>
      <c r="G1172" s="15">
        <v>106</v>
      </c>
      <c r="I1172" t="s">
        <v>8221</v>
      </c>
      <c r="J1172">
        <v>0</v>
      </c>
    </row>
    <row r="1173" spans="6:10">
      <c r="F1173" s="14" t="s">
        <v>8219</v>
      </c>
      <c r="G1173" s="14">
        <v>25</v>
      </c>
      <c r="I1173" t="s">
        <v>8221</v>
      </c>
      <c r="J1173">
        <v>3</v>
      </c>
    </row>
    <row r="1174" spans="6:10">
      <c r="F1174" s="15" t="s">
        <v>8219</v>
      </c>
      <c r="G1174" s="15">
        <v>25</v>
      </c>
      <c r="I1174" t="s">
        <v>8221</v>
      </c>
      <c r="J1174">
        <v>13</v>
      </c>
    </row>
    <row r="1175" spans="6:10">
      <c r="F1175" s="14" t="s">
        <v>8219</v>
      </c>
      <c r="G1175" s="14">
        <v>29</v>
      </c>
      <c r="I1175" t="s">
        <v>8221</v>
      </c>
      <c r="J1175">
        <v>6</v>
      </c>
    </row>
    <row r="1176" spans="6:10">
      <c r="F1176" s="15" t="s">
        <v>8219</v>
      </c>
      <c r="G1176" s="15">
        <v>43</v>
      </c>
      <c r="I1176" t="s">
        <v>8221</v>
      </c>
      <c r="J1176">
        <v>1</v>
      </c>
    </row>
    <row r="1177" spans="6:10">
      <c r="F1177" s="14" t="s">
        <v>8219</v>
      </c>
      <c r="G1177" s="14">
        <v>46</v>
      </c>
      <c r="I1177" t="s">
        <v>8221</v>
      </c>
      <c r="J1177">
        <v>0</v>
      </c>
    </row>
    <row r="1178" spans="6:10">
      <c r="F1178" s="15" t="s">
        <v>8219</v>
      </c>
      <c r="G1178" s="15">
        <v>27</v>
      </c>
      <c r="I1178" t="s">
        <v>8221</v>
      </c>
      <c r="J1178">
        <v>5</v>
      </c>
    </row>
    <row r="1179" spans="6:10">
      <c r="F1179" s="14" t="s">
        <v>8219</v>
      </c>
      <c r="G1179" s="14">
        <v>112</v>
      </c>
      <c r="I1179" t="s">
        <v>8221</v>
      </c>
      <c r="J1179">
        <v>0</v>
      </c>
    </row>
    <row r="1180" spans="6:10">
      <c r="F1180" s="15" t="s">
        <v>8219</v>
      </c>
      <c r="G1180" s="15">
        <v>34</v>
      </c>
      <c r="I1180" t="s">
        <v>8221</v>
      </c>
      <c r="J1180">
        <v>36</v>
      </c>
    </row>
    <row r="1181" spans="6:10">
      <c r="F1181" s="14" t="s">
        <v>8219</v>
      </c>
      <c r="G1181" s="14">
        <v>145</v>
      </c>
      <c r="I1181" t="s">
        <v>8221</v>
      </c>
      <c r="J1181">
        <v>1</v>
      </c>
    </row>
    <row r="1182" spans="6:10">
      <c r="F1182" s="15" t="s">
        <v>8219</v>
      </c>
      <c r="G1182" s="15">
        <v>19</v>
      </c>
      <c r="I1182" t="s">
        <v>8221</v>
      </c>
      <c r="J1182">
        <v>1</v>
      </c>
    </row>
    <row r="1183" spans="6:10">
      <c r="F1183" s="14" t="s">
        <v>8219</v>
      </c>
      <c r="G1183" s="14">
        <v>288</v>
      </c>
      <c r="I1183" t="s">
        <v>8221</v>
      </c>
      <c r="J1183">
        <v>1</v>
      </c>
    </row>
    <row r="1184" spans="6:10">
      <c r="F1184" s="15" t="s">
        <v>8219</v>
      </c>
      <c r="G1184" s="15">
        <v>14</v>
      </c>
      <c r="I1184" t="s">
        <v>8221</v>
      </c>
      <c r="J1184">
        <v>9</v>
      </c>
    </row>
    <row r="1185" spans="6:10">
      <c r="F1185" s="14" t="s">
        <v>8219</v>
      </c>
      <c r="G1185" s="14">
        <v>7</v>
      </c>
      <c r="I1185" t="s">
        <v>8221</v>
      </c>
      <c r="J1185">
        <v>1</v>
      </c>
    </row>
    <row r="1186" spans="6:10">
      <c r="F1186" s="15" t="s">
        <v>8219</v>
      </c>
      <c r="G1186" s="15">
        <v>211</v>
      </c>
      <c r="I1186" t="s">
        <v>8221</v>
      </c>
      <c r="J1186">
        <v>0</v>
      </c>
    </row>
    <row r="1187" spans="6:10">
      <c r="F1187" s="14" t="s">
        <v>8219</v>
      </c>
      <c r="G1187" s="14">
        <v>85</v>
      </c>
      <c r="I1187" t="s">
        <v>8221</v>
      </c>
      <c r="J1187">
        <v>1</v>
      </c>
    </row>
    <row r="1188" spans="6:10">
      <c r="F1188" s="15" t="s">
        <v>8219</v>
      </c>
      <c r="G1188" s="15">
        <v>103</v>
      </c>
      <c r="I1188" t="s">
        <v>8221</v>
      </c>
      <c r="J1188">
        <v>1</v>
      </c>
    </row>
    <row r="1189" spans="6:10">
      <c r="F1189" s="14" t="s">
        <v>8219</v>
      </c>
      <c r="G1189" s="14">
        <v>113</v>
      </c>
      <c r="I1189" t="s">
        <v>8221</v>
      </c>
      <c r="J1189">
        <v>4</v>
      </c>
    </row>
    <row r="1190" spans="6:10">
      <c r="F1190" s="15" t="s">
        <v>8219</v>
      </c>
      <c r="G1190" s="15">
        <v>167</v>
      </c>
      <c r="I1190" t="s">
        <v>8221</v>
      </c>
      <c r="J1190">
        <v>2</v>
      </c>
    </row>
    <row r="1191" spans="6:10">
      <c r="F1191" s="14" t="s">
        <v>8219</v>
      </c>
      <c r="G1191" s="14">
        <v>73</v>
      </c>
      <c r="I1191" t="s">
        <v>8221</v>
      </c>
      <c r="J1191">
        <v>2</v>
      </c>
    </row>
    <row r="1192" spans="6:10">
      <c r="F1192" s="15" t="s">
        <v>8219</v>
      </c>
      <c r="G1192" s="15">
        <v>75</v>
      </c>
      <c r="I1192" t="s">
        <v>8221</v>
      </c>
      <c r="J1192">
        <v>2</v>
      </c>
    </row>
    <row r="1193" spans="6:10">
      <c r="F1193" s="14" t="s">
        <v>8219</v>
      </c>
      <c r="G1193" s="14">
        <v>614</v>
      </c>
      <c r="I1193" t="s">
        <v>8221</v>
      </c>
      <c r="J1193">
        <v>0</v>
      </c>
    </row>
    <row r="1194" spans="6:10">
      <c r="F1194" s="15" t="s">
        <v>8219</v>
      </c>
      <c r="G1194" s="15">
        <v>107</v>
      </c>
      <c r="I1194" t="s">
        <v>8221</v>
      </c>
      <c r="J1194">
        <v>2</v>
      </c>
    </row>
    <row r="1195" spans="6:10">
      <c r="F1195" s="14" t="s">
        <v>8219</v>
      </c>
      <c r="G1195" s="14">
        <v>1224</v>
      </c>
      <c r="I1195" t="s">
        <v>8221</v>
      </c>
      <c r="J1195">
        <v>4</v>
      </c>
    </row>
    <row r="1196" spans="6:10">
      <c r="F1196" s="15" t="s">
        <v>8219</v>
      </c>
      <c r="G1196" s="15">
        <v>104</v>
      </c>
      <c r="I1196" t="s">
        <v>8221</v>
      </c>
      <c r="J1196">
        <v>2</v>
      </c>
    </row>
    <row r="1197" spans="6:10">
      <c r="F1197" s="14" t="s">
        <v>8219</v>
      </c>
      <c r="G1197" s="14">
        <v>79</v>
      </c>
      <c r="I1197" t="s">
        <v>8221</v>
      </c>
      <c r="J1197">
        <v>0</v>
      </c>
    </row>
    <row r="1198" spans="6:10">
      <c r="F1198" s="15" t="s">
        <v>8219</v>
      </c>
      <c r="G1198" s="15">
        <v>157</v>
      </c>
      <c r="I1198" t="s">
        <v>8221</v>
      </c>
      <c r="J1198">
        <v>1</v>
      </c>
    </row>
    <row r="1199" spans="6:10">
      <c r="F1199" s="14" t="s">
        <v>8219</v>
      </c>
      <c r="G1199" s="14">
        <v>50</v>
      </c>
      <c r="I1199" t="s">
        <v>8221</v>
      </c>
      <c r="J1199">
        <v>0</v>
      </c>
    </row>
    <row r="1200" spans="6:10">
      <c r="F1200" s="15" t="s">
        <v>8219</v>
      </c>
      <c r="G1200" s="15">
        <v>64</v>
      </c>
      <c r="I1200" t="s">
        <v>8221</v>
      </c>
      <c r="J1200">
        <v>2</v>
      </c>
    </row>
    <row r="1201" spans="6:10">
      <c r="F1201" s="14" t="s">
        <v>8219</v>
      </c>
      <c r="G1201" s="14">
        <v>200</v>
      </c>
      <c r="I1201" t="s">
        <v>8221</v>
      </c>
      <c r="J1201">
        <v>7</v>
      </c>
    </row>
    <row r="1202" spans="6:10">
      <c r="F1202" s="15" t="s">
        <v>8219</v>
      </c>
      <c r="G1202" s="15">
        <v>22</v>
      </c>
      <c r="I1202" t="s">
        <v>8221</v>
      </c>
      <c r="J1202">
        <v>5</v>
      </c>
    </row>
    <row r="1203" spans="6:10">
      <c r="F1203" s="14" t="s">
        <v>8219</v>
      </c>
      <c r="G1203" s="14">
        <v>163</v>
      </c>
      <c r="I1203" t="s">
        <v>8221</v>
      </c>
      <c r="J1203">
        <v>0</v>
      </c>
    </row>
    <row r="1204" spans="6:10">
      <c r="F1204" s="15" t="s">
        <v>8219</v>
      </c>
      <c r="G1204" s="15">
        <v>77</v>
      </c>
      <c r="I1204" t="s">
        <v>8221</v>
      </c>
      <c r="J1204">
        <v>0</v>
      </c>
    </row>
    <row r="1205" spans="6:10">
      <c r="F1205" s="14" t="s">
        <v>8219</v>
      </c>
      <c r="G1205" s="14">
        <v>89</v>
      </c>
      <c r="I1205" t="s">
        <v>8221</v>
      </c>
      <c r="J1205">
        <v>0</v>
      </c>
    </row>
    <row r="1206" spans="6:10">
      <c r="F1206" s="15" t="s">
        <v>8219</v>
      </c>
      <c r="G1206" s="15">
        <v>3355</v>
      </c>
      <c r="I1206" t="s">
        <v>8221</v>
      </c>
      <c r="J1206">
        <v>2</v>
      </c>
    </row>
    <row r="1207" spans="6:10">
      <c r="F1207" s="14" t="s">
        <v>8219</v>
      </c>
      <c r="G1207" s="14">
        <v>537</v>
      </c>
      <c r="I1207" t="s">
        <v>8221</v>
      </c>
      <c r="J1207">
        <v>0</v>
      </c>
    </row>
    <row r="1208" spans="6:10">
      <c r="F1208" s="15" t="s">
        <v>8219</v>
      </c>
      <c r="G1208" s="15">
        <v>125</v>
      </c>
      <c r="I1208" t="s">
        <v>8221</v>
      </c>
      <c r="J1208">
        <v>0</v>
      </c>
    </row>
    <row r="1209" spans="6:10">
      <c r="F1209" s="14" t="s">
        <v>8219</v>
      </c>
      <c r="G1209" s="14">
        <v>163</v>
      </c>
      <c r="I1209" t="s">
        <v>8221</v>
      </c>
      <c r="J1209">
        <v>28</v>
      </c>
    </row>
    <row r="1210" spans="6:10">
      <c r="F1210" s="15" t="s">
        <v>8219</v>
      </c>
      <c r="G1210" s="15">
        <v>283</v>
      </c>
      <c r="I1210" t="s">
        <v>8221</v>
      </c>
      <c r="J1210">
        <v>2</v>
      </c>
    </row>
    <row r="1211" spans="6:10">
      <c r="F1211" s="14" t="s">
        <v>8219</v>
      </c>
      <c r="G1211" s="14">
        <v>352</v>
      </c>
      <c r="I1211" t="s">
        <v>8221</v>
      </c>
      <c r="J1211">
        <v>0</v>
      </c>
    </row>
    <row r="1212" spans="6:10">
      <c r="F1212" s="15" t="s">
        <v>8219</v>
      </c>
      <c r="G1212" s="15">
        <v>94</v>
      </c>
      <c r="I1212" t="s">
        <v>8221</v>
      </c>
      <c r="J1212">
        <v>0</v>
      </c>
    </row>
    <row r="1213" spans="6:10">
      <c r="F1213" s="14" t="s">
        <v>8219</v>
      </c>
      <c r="G1213" s="14">
        <v>67</v>
      </c>
      <c r="I1213" t="s">
        <v>8221</v>
      </c>
      <c r="J1213">
        <v>0</v>
      </c>
    </row>
    <row r="1214" spans="6:10">
      <c r="F1214" s="15" t="s">
        <v>8219</v>
      </c>
      <c r="G1214" s="15">
        <v>221</v>
      </c>
      <c r="I1214" t="s">
        <v>8221</v>
      </c>
      <c r="J1214">
        <v>4</v>
      </c>
    </row>
    <row r="1215" spans="6:10">
      <c r="F1215" s="14" t="s">
        <v>8219</v>
      </c>
      <c r="G1215" s="14">
        <v>2165</v>
      </c>
      <c r="I1215" t="s">
        <v>8221</v>
      </c>
      <c r="J1215">
        <v>12</v>
      </c>
    </row>
    <row r="1216" spans="6:10">
      <c r="F1216" s="15" t="s">
        <v>8219</v>
      </c>
      <c r="G1216" s="15">
        <v>179</v>
      </c>
      <c r="I1216" t="s">
        <v>8221</v>
      </c>
      <c r="J1216">
        <v>0</v>
      </c>
    </row>
    <row r="1217" spans="6:10">
      <c r="F1217" s="14" t="s">
        <v>8219</v>
      </c>
      <c r="G1217" s="14">
        <v>123</v>
      </c>
      <c r="I1217" t="s">
        <v>8221</v>
      </c>
      <c r="J1217">
        <v>33</v>
      </c>
    </row>
    <row r="1218" spans="6:10">
      <c r="F1218" s="15" t="s">
        <v>8219</v>
      </c>
      <c r="G1218" s="15">
        <v>1104</v>
      </c>
      <c r="I1218" t="s">
        <v>8221</v>
      </c>
      <c r="J1218">
        <v>0</v>
      </c>
    </row>
    <row r="1219" spans="6:10">
      <c r="F1219" s="14" t="s">
        <v>8219</v>
      </c>
      <c r="G1219" s="14">
        <v>403</v>
      </c>
      <c r="I1219" t="s">
        <v>8221</v>
      </c>
      <c r="J1219">
        <v>4</v>
      </c>
    </row>
    <row r="1220" spans="6:10">
      <c r="F1220" s="15" t="s">
        <v>8219</v>
      </c>
      <c r="G1220" s="15">
        <v>109</v>
      </c>
      <c r="I1220" t="s">
        <v>8221</v>
      </c>
      <c r="J1220">
        <v>0</v>
      </c>
    </row>
    <row r="1221" spans="6:10">
      <c r="F1221" s="14" t="s">
        <v>8219</v>
      </c>
      <c r="G1221" s="14">
        <v>372</v>
      </c>
      <c r="I1221" t="s">
        <v>8220</v>
      </c>
      <c r="J1221">
        <v>0</v>
      </c>
    </row>
    <row r="1222" spans="6:10">
      <c r="F1222" s="15" t="s">
        <v>8219</v>
      </c>
      <c r="G1222" s="15">
        <v>311</v>
      </c>
      <c r="I1222" t="s">
        <v>8220</v>
      </c>
      <c r="J1222">
        <v>3</v>
      </c>
    </row>
    <row r="1223" spans="6:10">
      <c r="F1223" s="14" t="s">
        <v>8219</v>
      </c>
      <c r="G1223" s="14">
        <v>61</v>
      </c>
      <c r="I1223" t="s">
        <v>8220</v>
      </c>
      <c r="J1223">
        <v>0</v>
      </c>
    </row>
    <row r="1224" spans="6:10">
      <c r="F1224" s="15" t="s">
        <v>8219</v>
      </c>
      <c r="G1224" s="15">
        <v>115</v>
      </c>
      <c r="I1224" t="s">
        <v>8220</v>
      </c>
      <c r="J1224">
        <v>0</v>
      </c>
    </row>
    <row r="1225" spans="6:10">
      <c r="F1225" s="14" t="s">
        <v>8219</v>
      </c>
      <c r="G1225" s="14">
        <v>111</v>
      </c>
      <c r="I1225" t="s">
        <v>8220</v>
      </c>
      <c r="J1225">
        <v>1</v>
      </c>
    </row>
    <row r="1226" spans="6:10">
      <c r="F1226" s="15" t="s">
        <v>8219</v>
      </c>
      <c r="G1226" s="15">
        <v>337</v>
      </c>
      <c r="I1226" t="s">
        <v>8220</v>
      </c>
      <c r="J1226">
        <v>0</v>
      </c>
    </row>
    <row r="1227" spans="6:10">
      <c r="F1227" s="14" t="s">
        <v>8219</v>
      </c>
      <c r="G1227" s="14">
        <v>9</v>
      </c>
      <c r="I1227" t="s">
        <v>8220</v>
      </c>
      <c r="J1227">
        <v>2</v>
      </c>
    </row>
    <row r="1228" spans="6:10">
      <c r="F1228" s="15" t="s">
        <v>8219</v>
      </c>
      <c r="G1228" s="15">
        <v>120</v>
      </c>
      <c r="I1228" t="s">
        <v>8220</v>
      </c>
      <c r="J1228">
        <v>1</v>
      </c>
    </row>
    <row r="1229" spans="6:10">
      <c r="F1229" s="14" t="s">
        <v>8219</v>
      </c>
      <c r="G1229" s="14">
        <v>102</v>
      </c>
      <c r="I1229" t="s">
        <v>8220</v>
      </c>
      <c r="J1229">
        <v>2</v>
      </c>
    </row>
    <row r="1230" spans="6:10">
      <c r="F1230" s="15" t="s">
        <v>8219</v>
      </c>
      <c r="G1230" s="15">
        <v>186</v>
      </c>
      <c r="I1230" t="s">
        <v>8220</v>
      </c>
      <c r="J1230">
        <v>2</v>
      </c>
    </row>
    <row r="1231" spans="6:10">
      <c r="F1231" s="14" t="s">
        <v>8219</v>
      </c>
      <c r="G1231" s="14">
        <v>15</v>
      </c>
      <c r="I1231" t="s">
        <v>8220</v>
      </c>
      <c r="J1231">
        <v>4</v>
      </c>
    </row>
    <row r="1232" spans="6:10">
      <c r="F1232" s="15" t="s">
        <v>8219</v>
      </c>
      <c r="G1232" s="15">
        <v>67</v>
      </c>
      <c r="I1232" t="s">
        <v>8220</v>
      </c>
      <c r="J1232">
        <v>0</v>
      </c>
    </row>
    <row r="1233" spans="6:10">
      <c r="F1233" s="14" t="s">
        <v>8219</v>
      </c>
      <c r="G1233" s="14">
        <v>130</v>
      </c>
      <c r="I1233" t="s">
        <v>8220</v>
      </c>
      <c r="J1233">
        <v>0</v>
      </c>
    </row>
    <row r="1234" spans="6:10">
      <c r="F1234" s="15" t="s">
        <v>8219</v>
      </c>
      <c r="G1234" s="15">
        <v>16</v>
      </c>
      <c r="I1234" t="s">
        <v>8220</v>
      </c>
      <c r="J1234">
        <v>0</v>
      </c>
    </row>
    <row r="1235" spans="6:10">
      <c r="F1235" s="14" t="s">
        <v>8219</v>
      </c>
      <c r="G1235" s="14">
        <v>67</v>
      </c>
      <c r="I1235" t="s">
        <v>8220</v>
      </c>
      <c r="J1235">
        <v>0</v>
      </c>
    </row>
    <row r="1236" spans="6:10">
      <c r="F1236" s="15" t="s">
        <v>8219</v>
      </c>
      <c r="G1236" s="15">
        <v>124</v>
      </c>
      <c r="I1236" t="s">
        <v>8220</v>
      </c>
      <c r="J1236">
        <v>0</v>
      </c>
    </row>
    <row r="1237" spans="6:10">
      <c r="F1237" s="14" t="s">
        <v>8219</v>
      </c>
      <c r="G1237" s="14">
        <v>80</v>
      </c>
      <c r="I1237" t="s">
        <v>8220</v>
      </c>
      <c r="J1237">
        <v>0</v>
      </c>
    </row>
    <row r="1238" spans="6:10">
      <c r="F1238" s="15" t="s">
        <v>8219</v>
      </c>
      <c r="G1238" s="15">
        <v>282</v>
      </c>
      <c r="I1238" t="s">
        <v>8220</v>
      </c>
      <c r="J1238">
        <v>0</v>
      </c>
    </row>
    <row r="1239" spans="6:10">
      <c r="F1239" s="14" t="s">
        <v>8219</v>
      </c>
      <c r="G1239" s="14">
        <v>68</v>
      </c>
      <c r="I1239" t="s">
        <v>8220</v>
      </c>
      <c r="J1239">
        <v>12</v>
      </c>
    </row>
    <row r="1240" spans="6:10">
      <c r="F1240" s="15" t="s">
        <v>8219</v>
      </c>
      <c r="G1240" s="15">
        <v>86</v>
      </c>
      <c r="I1240" t="s">
        <v>8220</v>
      </c>
      <c r="J1240">
        <v>2</v>
      </c>
    </row>
    <row r="1241" spans="6:10">
      <c r="F1241" s="14" t="s">
        <v>8219</v>
      </c>
      <c r="G1241" s="14">
        <v>115</v>
      </c>
      <c r="I1241" t="s">
        <v>8221</v>
      </c>
      <c r="J1241">
        <v>11</v>
      </c>
    </row>
    <row r="1242" spans="6:10">
      <c r="F1242" s="15" t="s">
        <v>8219</v>
      </c>
      <c r="G1242" s="15">
        <v>75</v>
      </c>
      <c r="I1242" t="s">
        <v>8221</v>
      </c>
      <c r="J1242">
        <v>1</v>
      </c>
    </row>
    <row r="1243" spans="6:10">
      <c r="F1243" s="14" t="s">
        <v>8219</v>
      </c>
      <c r="G1243" s="14">
        <v>43</v>
      </c>
      <c r="I1243" t="s">
        <v>8221</v>
      </c>
      <c r="J1243">
        <v>5</v>
      </c>
    </row>
    <row r="1244" spans="6:10">
      <c r="F1244" s="15" t="s">
        <v>8219</v>
      </c>
      <c r="G1244" s="15">
        <v>48</v>
      </c>
      <c r="I1244" t="s">
        <v>8221</v>
      </c>
      <c r="J1244">
        <v>0</v>
      </c>
    </row>
    <row r="1245" spans="6:10">
      <c r="F1245" s="14" t="s">
        <v>8219</v>
      </c>
      <c r="G1245" s="14">
        <v>52</v>
      </c>
      <c r="I1245" t="s">
        <v>8221</v>
      </c>
      <c r="J1245">
        <v>1</v>
      </c>
    </row>
    <row r="1246" spans="6:10">
      <c r="F1246" s="15" t="s">
        <v>8219</v>
      </c>
      <c r="G1246" s="15">
        <v>43</v>
      </c>
      <c r="I1246" t="s">
        <v>8221</v>
      </c>
      <c r="J1246">
        <v>1</v>
      </c>
    </row>
    <row r="1247" spans="6:10">
      <c r="F1247" s="14" t="s">
        <v>8219</v>
      </c>
      <c r="G1247" s="14">
        <v>58</v>
      </c>
      <c r="I1247" t="s">
        <v>8221</v>
      </c>
      <c r="J1247">
        <v>6</v>
      </c>
    </row>
    <row r="1248" spans="6:10">
      <c r="F1248" s="15" t="s">
        <v>8219</v>
      </c>
      <c r="G1248" s="15">
        <v>47</v>
      </c>
      <c r="I1248" t="s">
        <v>8221</v>
      </c>
      <c r="J1248">
        <v>8</v>
      </c>
    </row>
    <row r="1249" spans="6:10">
      <c r="F1249" s="14" t="s">
        <v>8219</v>
      </c>
      <c r="G1249" s="14">
        <v>36</v>
      </c>
      <c r="I1249" t="s">
        <v>8221</v>
      </c>
      <c r="J1249">
        <v>1</v>
      </c>
    </row>
    <row r="1250" spans="6:10">
      <c r="F1250" s="15" t="s">
        <v>8219</v>
      </c>
      <c r="G1250" s="15">
        <v>17</v>
      </c>
      <c r="I1250" t="s">
        <v>8221</v>
      </c>
      <c r="J1250">
        <v>0</v>
      </c>
    </row>
    <row r="1251" spans="6:10">
      <c r="F1251" s="14" t="s">
        <v>8219</v>
      </c>
      <c r="G1251" s="14">
        <v>104</v>
      </c>
      <c r="I1251" t="s">
        <v>8221</v>
      </c>
      <c r="J1251">
        <v>2</v>
      </c>
    </row>
    <row r="1252" spans="6:10">
      <c r="F1252" s="15" t="s">
        <v>8219</v>
      </c>
      <c r="G1252" s="15">
        <v>47</v>
      </c>
      <c r="I1252" t="s">
        <v>8221</v>
      </c>
      <c r="J1252">
        <v>1</v>
      </c>
    </row>
    <row r="1253" spans="6:10">
      <c r="F1253" s="14" t="s">
        <v>8219</v>
      </c>
      <c r="G1253" s="14">
        <v>38</v>
      </c>
      <c r="I1253" t="s">
        <v>8221</v>
      </c>
      <c r="J1253">
        <v>0</v>
      </c>
    </row>
    <row r="1254" spans="6:10">
      <c r="F1254" s="15" t="s">
        <v>8219</v>
      </c>
      <c r="G1254" s="15">
        <v>81</v>
      </c>
      <c r="I1254" t="s">
        <v>8221</v>
      </c>
      <c r="J1254">
        <v>1</v>
      </c>
    </row>
    <row r="1255" spans="6:10">
      <c r="F1255" s="14" t="s">
        <v>8219</v>
      </c>
      <c r="G1255" s="14">
        <v>55</v>
      </c>
      <c r="I1255" t="s">
        <v>8221</v>
      </c>
      <c r="J1255">
        <v>19</v>
      </c>
    </row>
    <row r="1256" spans="6:10">
      <c r="F1256" s="15" t="s">
        <v>8219</v>
      </c>
      <c r="G1256" s="15">
        <v>41</v>
      </c>
      <c r="I1256" t="s">
        <v>8221</v>
      </c>
      <c r="J1256">
        <v>27</v>
      </c>
    </row>
    <row r="1257" spans="6:10">
      <c r="F1257" s="14" t="s">
        <v>8219</v>
      </c>
      <c r="G1257" s="14">
        <v>79</v>
      </c>
      <c r="I1257" t="s">
        <v>8221</v>
      </c>
      <c r="J1257">
        <v>7</v>
      </c>
    </row>
    <row r="1258" spans="6:10">
      <c r="F1258" s="15" t="s">
        <v>8219</v>
      </c>
      <c r="G1258" s="15">
        <v>16</v>
      </c>
      <c r="I1258" t="s">
        <v>8221</v>
      </c>
      <c r="J1258">
        <v>14</v>
      </c>
    </row>
    <row r="1259" spans="6:10">
      <c r="F1259" s="14" t="s">
        <v>8219</v>
      </c>
      <c r="G1259" s="14">
        <v>8</v>
      </c>
      <c r="I1259" t="s">
        <v>8221</v>
      </c>
      <c r="J1259">
        <v>5</v>
      </c>
    </row>
    <row r="1260" spans="6:10">
      <c r="F1260" s="15" t="s">
        <v>8219</v>
      </c>
      <c r="G1260" s="15">
        <v>95</v>
      </c>
      <c r="I1260" t="s">
        <v>8221</v>
      </c>
      <c r="J1260">
        <v>30</v>
      </c>
    </row>
    <row r="1261" spans="6:10">
      <c r="F1261" s="14" t="s">
        <v>8219</v>
      </c>
      <c r="G1261" s="14">
        <v>25</v>
      </c>
      <c r="I1261" t="s">
        <v>8221</v>
      </c>
      <c r="J1261">
        <v>1</v>
      </c>
    </row>
    <row r="1262" spans="6:10">
      <c r="F1262" s="15" t="s">
        <v>8219</v>
      </c>
      <c r="G1262" s="15">
        <v>19</v>
      </c>
      <c r="I1262" t="s">
        <v>8221</v>
      </c>
      <c r="J1262">
        <v>0</v>
      </c>
    </row>
    <row r="1263" spans="6:10">
      <c r="F1263" s="14" t="s">
        <v>8219</v>
      </c>
      <c r="G1263" s="14">
        <v>90</v>
      </c>
      <c r="I1263" t="s">
        <v>8220</v>
      </c>
      <c r="J1263">
        <v>1501</v>
      </c>
    </row>
    <row r="1264" spans="6:10">
      <c r="F1264" s="15" t="s">
        <v>8219</v>
      </c>
      <c r="G1264" s="15">
        <v>41</v>
      </c>
      <c r="I1264" t="s">
        <v>8220</v>
      </c>
      <c r="J1264">
        <v>52</v>
      </c>
    </row>
    <row r="1265" spans="6:10">
      <c r="F1265" s="14" t="s">
        <v>8219</v>
      </c>
      <c r="G1265" s="14">
        <v>30</v>
      </c>
      <c r="I1265" t="s">
        <v>8220</v>
      </c>
      <c r="J1265">
        <v>23</v>
      </c>
    </row>
    <row r="1266" spans="6:10">
      <c r="F1266" s="15" t="s">
        <v>8219</v>
      </c>
      <c r="G1266" s="15">
        <v>38</v>
      </c>
      <c r="I1266" t="s">
        <v>8220</v>
      </c>
      <c r="J1266">
        <v>535</v>
      </c>
    </row>
    <row r="1267" spans="6:10">
      <c r="F1267" s="14" t="s">
        <v>8219</v>
      </c>
      <c r="G1267" s="14">
        <v>65</v>
      </c>
      <c r="I1267" t="s">
        <v>8220</v>
      </c>
      <c r="J1267">
        <v>3</v>
      </c>
    </row>
    <row r="1268" spans="6:10">
      <c r="F1268" s="15" t="s">
        <v>8219</v>
      </c>
      <c r="G1268" s="15">
        <v>75</v>
      </c>
      <c r="I1268" t="s">
        <v>8220</v>
      </c>
      <c r="J1268">
        <v>6</v>
      </c>
    </row>
    <row r="1269" spans="6:10">
      <c r="F1269" s="14" t="s">
        <v>8219</v>
      </c>
      <c r="G1269" s="14">
        <v>16</v>
      </c>
      <c r="I1269" t="s">
        <v>8220</v>
      </c>
      <c r="J1269">
        <v>3</v>
      </c>
    </row>
    <row r="1270" spans="6:10">
      <c r="F1270" s="15" t="s">
        <v>8219</v>
      </c>
      <c r="G1270" s="15">
        <v>10</v>
      </c>
      <c r="I1270" t="s">
        <v>8220</v>
      </c>
      <c r="J1270">
        <v>5</v>
      </c>
    </row>
    <row r="1271" spans="6:10">
      <c r="F1271" s="14" t="s">
        <v>8219</v>
      </c>
      <c r="G1271" s="14">
        <v>27</v>
      </c>
      <c r="I1271" t="s">
        <v>8220</v>
      </c>
      <c r="J1271">
        <v>17</v>
      </c>
    </row>
    <row r="1272" spans="6:10">
      <c r="F1272" s="15" t="s">
        <v>8219</v>
      </c>
      <c r="G1272" s="15">
        <v>259</v>
      </c>
      <c r="I1272" t="s">
        <v>8220</v>
      </c>
      <c r="J1272">
        <v>11</v>
      </c>
    </row>
    <row r="1273" spans="6:10">
      <c r="F1273" s="14" t="s">
        <v>8219</v>
      </c>
      <c r="G1273" s="14">
        <v>39</v>
      </c>
      <c r="I1273" t="s">
        <v>8220</v>
      </c>
      <c r="J1273">
        <v>70</v>
      </c>
    </row>
    <row r="1274" spans="6:10">
      <c r="F1274" s="15" t="s">
        <v>8219</v>
      </c>
      <c r="G1274" s="15">
        <v>42</v>
      </c>
      <c r="I1274" t="s">
        <v>8220</v>
      </c>
      <c r="J1274">
        <v>6</v>
      </c>
    </row>
    <row r="1275" spans="6:10">
      <c r="F1275" s="14" t="s">
        <v>8219</v>
      </c>
      <c r="G1275" s="14">
        <v>10</v>
      </c>
      <c r="I1275" t="s">
        <v>8220</v>
      </c>
      <c r="J1275">
        <v>43</v>
      </c>
    </row>
    <row r="1276" spans="6:10">
      <c r="F1276" s="15" t="s">
        <v>8219</v>
      </c>
      <c r="G1276" s="15">
        <v>56</v>
      </c>
      <c r="I1276" t="s">
        <v>8220</v>
      </c>
      <c r="J1276">
        <v>152</v>
      </c>
    </row>
    <row r="1277" spans="6:10">
      <c r="F1277" s="14" t="s">
        <v>8219</v>
      </c>
      <c r="G1277" s="14">
        <v>20</v>
      </c>
      <c r="I1277" t="s">
        <v>8220</v>
      </c>
      <c r="J1277">
        <v>59</v>
      </c>
    </row>
    <row r="1278" spans="6:10">
      <c r="F1278" s="15" t="s">
        <v>8219</v>
      </c>
      <c r="G1278" s="15">
        <v>170</v>
      </c>
      <c r="I1278" t="s">
        <v>8220</v>
      </c>
      <c r="J1278">
        <v>4</v>
      </c>
    </row>
    <row r="1279" spans="6:10">
      <c r="F1279" s="14" t="s">
        <v>8219</v>
      </c>
      <c r="G1279" s="14">
        <v>29</v>
      </c>
      <c r="I1279" t="s">
        <v>8220</v>
      </c>
      <c r="J1279">
        <v>10</v>
      </c>
    </row>
    <row r="1280" spans="6:10">
      <c r="F1280" s="15" t="s">
        <v>8219</v>
      </c>
      <c r="G1280" s="15">
        <v>132</v>
      </c>
      <c r="I1280" t="s">
        <v>8220</v>
      </c>
      <c r="J1280">
        <v>5</v>
      </c>
    </row>
    <row r="1281" spans="6:10">
      <c r="F1281" s="14" t="s">
        <v>8219</v>
      </c>
      <c r="G1281" s="14">
        <v>27</v>
      </c>
      <c r="I1281" t="s">
        <v>8221</v>
      </c>
      <c r="J1281">
        <v>60</v>
      </c>
    </row>
    <row r="1282" spans="6:10">
      <c r="F1282" s="15" t="s">
        <v>8219</v>
      </c>
      <c r="G1282" s="15">
        <v>26</v>
      </c>
      <c r="I1282" t="s">
        <v>8221</v>
      </c>
      <c r="J1282">
        <v>84</v>
      </c>
    </row>
    <row r="1283" spans="6:10">
      <c r="F1283" s="14" t="s">
        <v>8219</v>
      </c>
      <c r="G1283" s="14">
        <v>43</v>
      </c>
      <c r="I1283" t="s">
        <v>8221</v>
      </c>
      <c r="J1283">
        <v>47</v>
      </c>
    </row>
    <row r="1284" spans="6:10">
      <c r="F1284" s="15" t="s">
        <v>8219</v>
      </c>
      <c r="G1284" s="15">
        <v>80</v>
      </c>
      <c r="I1284" t="s">
        <v>8221</v>
      </c>
      <c r="J1284">
        <v>66</v>
      </c>
    </row>
    <row r="1285" spans="6:10">
      <c r="F1285" s="14" t="s">
        <v>8219</v>
      </c>
      <c r="G1285" s="14">
        <v>33</v>
      </c>
      <c r="I1285" t="s">
        <v>8221</v>
      </c>
      <c r="J1285">
        <v>171</v>
      </c>
    </row>
    <row r="1286" spans="6:10">
      <c r="F1286" s="15" t="s">
        <v>8219</v>
      </c>
      <c r="G1286" s="15">
        <v>71</v>
      </c>
      <c r="I1286" t="s">
        <v>8221</v>
      </c>
      <c r="J1286">
        <v>29</v>
      </c>
    </row>
    <row r="1287" spans="6:10">
      <c r="F1287" s="14" t="s">
        <v>8219</v>
      </c>
      <c r="G1287" s="14">
        <v>81</v>
      </c>
      <c r="I1287" t="s">
        <v>8221</v>
      </c>
      <c r="J1287">
        <v>9</v>
      </c>
    </row>
    <row r="1288" spans="6:10">
      <c r="F1288" s="15" t="s">
        <v>8219</v>
      </c>
      <c r="G1288" s="15">
        <v>76</v>
      </c>
      <c r="I1288" t="s">
        <v>8221</v>
      </c>
      <c r="J1288">
        <v>27</v>
      </c>
    </row>
    <row r="1289" spans="6:10">
      <c r="F1289" s="14" t="s">
        <v>8219</v>
      </c>
      <c r="G1289" s="14">
        <v>48</v>
      </c>
      <c r="I1289" t="s">
        <v>8221</v>
      </c>
      <c r="J1289">
        <v>2</v>
      </c>
    </row>
    <row r="1290" spans="6:10">
      <c r="F1290" s="15" t="s">
        <v>8219</v>
      </c>
      <c r="G1290" s="15">
        <v>61</v>
      </c>
      <c r="I1290" t="s">
        <v>8221</v>
      </c>
      <c r="J1290">
        <v>3</v>
      </c>
    </row>
    <row r="1291" spans="6:10">
      <c r="F1291" s="14" t="s">
        <v>8219</v>
      </c>
      <c r="G1291" s="14">
        <v>60</v>
      </c>
      <c r="I1291" t="s">
        <v>8221</v>
      </c>
      <c r="J1291">
        <v>4</v>
      </c>
    </row>
    <row r="1292" spans="6:10">
      <c r="F1292" s="15" t="s">
        <v>8219</v>
      </c>
      <c r="G1292" s="15">
        <v>136</v>
      </c>
      <c r="I1292" t="s">
        <v>8221</v>
      </c>
      <c r="J1292">
        <v>2</v>
      </c>
    </row>
    <row r="1293" spans="6:10">
      <c r="F1293" s="14" t="s">
        <v>8219</v>
      </c>
      <c r="G1293" s="14">
        <v>14</v>
      </c>
      <c r="I1293" t="s">
        <v>8221</v>
      </c>
      <c r="J1293">
        <v>20</v>
      </c>
    </row>
    <row r="1294" spans="6:10">
      <c r="F1294" s="15" t="s">
        <v>8219</v>
      </c>
      <c r="G1294" s="15">
        <v>78</v>
      </c>
      <c r="I1294" t="s">
        <v>8221</v>
      </c>
      <c r="J1294">
        <v>3</v>
      </c>
    </row>
    <row r="1295" spans="6:10">
      <c r="F1295" s="14" t="s">
        <v>8219</v>
      </c>
      <c r="G1295" s="14">
        <v>4</v>
      </c>
      <c r="I1295" t="s">
        <v>8221</v>
      </c>
      <c r="J1295">
        <v>4</v>
      </c>
    </row>
    <row r="1296" spans="6:10">
      <c r="F1296" s="15" t="s">
        <v>8219</v>
      </c>
      <c r="G1296" s="15">
        <v>11</v>
      </c>
      <c r="I1296" t="s">
        <v>8221</v>
      </c>
      <c r="J1296">
        <v>1</v>
      </c>
    </row>
    <row r="1297" spans="6:10">
      <c r="F1297" s="14" t="s">
        <v>8219</v>
      </c>
      <c r="G1297" s="14">
        <v>185</v>
      </c>
      <c r="I1297" t="s">
        <v>8221</v>
      </c>
      <c r="J1297">
        <v>0</v>
      </c>
    </row>
    <row r="1298" spans="6:10">
      <c r="F1298" s="15" t="s">
        <v>8219</v>
      </c>
      <c r="G1298" s="15">
        <v>59</v>
      </c>
      <c r="I1298" t="s">
        <v>8221</v>
      </c>
      <c r="J1298">
        <v>0</v>
      </c>
    </row>
    <row r="1299" spans="6:10">
      <c r="F1299" s="14" t="s">
        <v>8219</v>
      </c>
      <c r="G1299" s="14">
        <v>27</v>
      </c>
      <c r="I1299" t="s">
        <v>8221</v>
      </c>
      <c r="J1299">
        <v>14</v>
      </c>
    </row>
    <row r="1300" spans="6:10">
      <c r="F1300" s="15" t="s">
        <v>8219</v>
      </c>
      <c r="G1300" s="15">
        <v>63</v>
      </c>
      <c r="I1300" t="s">
        <v>8221</v>
      </c>
      <c r="J1300">
        <v>1</v>
      </c>
    </row>
    <row r="1301" spans="6:10">
      <c r="F1301" s="14" t="s">
        <v>8219</v>
      </c>
      <c r="G1301" s="14">
        <v>13</v>
      </c>
      <c r="I1301" t="s">
        <v>8221</v>
      </c>
      <c r="J1301">
        <v>118</v>
      </c>
    </row>
    <row r="1302" spans="6:10">
      <c r="F1302" s="15" t="s">
        <v>8219</v>
      </c>
      <c r="G1302" s="15">
        <v>13</v>
      </c>
      <c r="I1302" t="s">
        <v>8221</v>
      </c>
      <c r="J1302">
        <v>2</v>
      </c>
    </row>
    <row r="1303" spans="6:10">
      <c r="F1303" s="14" t="s">
        <v>8219</v>
      </c>
      <c r="G1303" s="14">
        <v>57</v>
      </c>
      <c r="I1303" t="s">
        <v>8221</v>
      </c>
      <c r="J1303">
        <v>1</v>
      </c>
    </row>
    <row r="1304" spans="6:10">
      <c r="F1304" s="15" t="s">
        <v>8219</v>
      </c>
      <c r="G1304" s="15">
        <v>61</v>
      </c>
      <c r="I1304" t="s">
        <v>8221</v>
      </c>
      <c r="J1304">
        <v>3</v>
      </c>
    </row>
    <row r="1305" spans="6:10">
      <c r="F1305" s="14" t="s">
        <v>8219</v>
      </c>
      <c r="G1305" s="14">
        <v>65</v>
      </c>
      <c r="I1305" t="s">
        <v>8221</v>
      </c>
      <c r="J1305">
        <v>1</v>
      </c>
    </row>
    <row r="1306" spans="6:10">
      <c r="F1306" s="15" t="s">
        <v>8219</v>
      </c>
      <c r="G1306" s="15">
        <v>134</v>
      </c>
      <c r="I1306" t="s">
        <v>8221</v>
      </c>
      <c r="J1306">
        <v>3</v>
      </c>
    </row>
    <row r="1307" spans="6:10">
      <c r="F1307" s="14" t="s">
        <v>8219</v>
      </c>
      <c r="G1307" s="14">
        <v>37</v>
      </c>
      <c r="I1307" t="s">
        <v>8221</v>
      </c>
      <c r="J1307">
        <v>38</v>
      </c>
    </row>
    <row r="1308" spans="6:10">
      <c r="F1308" s="15" t="s">
        <v>8219</v>
      </c>
      <c r="G1308" s="15">
        <v>37</v>
      </c>
      <c r="I1308" t="s">
        <v>8221</v>
      </c>
      <c r="J1308">
        <v>52</v>
      </c>
    </row>
    <row r="1309" spans="6:10">
      <c r="F1309" s="14" t="s">
        <v>8219</v>
      </c>
      <c r="G1309" s="14">
        <v>150</v>
      </c>
      <c r="I1309" t="s">
        <v>8221</v>
      </c>
      <c r="J1309">
        <v>2</v>
      </c>
    </row>
    <row r="1310" spans="6:10">
      <c r="F1310" s="15" t="s">
        <v>8219</v>
      </c>
      <c r="G1310" s="15">
        <v>56</v>
      </c>
      <c r="I1310" t="s">
        <v>8221</v>
      </c>
      <c r="J1310">
        <v>0</v>
      </c>
    </row>
    <row r="1311" spans="6:10">
      <c r="F1311" s="14" t="s">
        <v>8219</v>
      </c>
      <c r="G1311" s="14">
        <v>18</v>
      </c>
      <c r="I1311" t="s">
        <v>8221</v>
      </c>
      <c r="J1311">
        <v>4</v>
      </c>
    </row>
    <row r="1312" spans="6:10">
      <c r="F1312" s="15" t="s">
        <v>8219</v>
      </c>
      <c r="G1312" s="15">
        <v>60</v>
      </c>
      <c r="I1312" t="s">
        <v>8221</v>
      </c>
      <c r="J1312">
        <v>4</v>
      </c>
    </row>
    <row r="1313" spans="6:10">
      <c r="F1313" s="14" t="s">
        <v>8219</v>
      </c>
      <c r="G1313" s="14">
        <v>67</v>
      </c>
      <c r="I1313" t="s">
        <v>8221</v>
      </c>
      <c r="J1313">
        <v>18</v>
      </c>
    </row>
    <row r="1314" spans="6:10">
      <c r="F1314" s="15" t="s">
        <v>8219</v>
      </c>
      <c r="G1314" s="15">
        <v>35</v>
      </c>
      <c r="I1314" t="s">
        <v>8221</v>
      </c>
      <c r="J1314">
        <v>0</v>
      </c>
    </row>
    <row r="1315" spans="6:10">
      <c r="F1315" s="14" t="s">
        <v>8219</v>
      </c>
      <c r="G1315" s="14">
        <v>34</v>
      </c>
      <c r="I1315" t="s">
        <v>8221</v>
      </c>
      <c r="J1315">
        <v>22</v>
      </c>
    </row>
    <row r="1316" spans="6:10">
      <c r="F1316" s="15" t="s">
        <v>8219</v>
      </c>
      <c r="G1316" s="15">
        <v>36</v>
      </c>
      <c r="I1316" t="s">
        <v>8221</v>
      </c>
      <c r="J1316">
        <v>49</v>
      </c>
    </row>
    <row r="1317" spans="6:10">
      <c r="F1317" s="14" t="s">
        <v>8219</v>
      </c>
      <c r="G1317" s="14">
        <v>18</v>
      </c>
      <c r="I1317" t="s">
        <v>8221</v>
      </c>
      <c r="J1317">
        <v>19</v>
      </c>
    </row>
    <row r="1318" spans="6:10">
      <c r="F1318" s="15" t="s">
        <v>8219</v>
      </c>
      <c r="G1318" s="15">
        <v>25</v>
      </c>
      <c r="I1318" t="s">
        <v>8221</v>
      </c>
      <c r="J1318">
        <v>4</v>
      </c>
    </row>
    <row r="1319" spans="6:10">
      <c r="F1319" s="14" t="s">
        <v>8219</v>
      </c>
      <c r="G1319" s="14">
        <v>21</v>
      </c>
      <c r="I1319" t="s">
        <v>8221</v>
      </c>
      <c r="J1319">
        <v>4</v>
      </c>
    </row>
    <row r="1320" spans="6:10">
      <c r="F1320" s="15" t="s">
        <v>8219</v>
      </c>
      <c r="G1320" s="15">
        <v>151</v>
      </c>
      <c r="I1320" t="s">
        <v>8221</v>
      </c>
      <c r="J1320">
        <v>2</v>
      </c>
    </row>
    <row r="1321" spans="6:10">
      <c r="F1321" s="14" t="s">
        <v>8219</v>
      </c>
      <c r="G1321" s="14">
        <v>489</v>
      </c>
      <c r="I1321" t="s">
        <v>8221</v>
      </c>
      <c r="J1321">
        <v>0</v>
      </c>
    </row>
    <row r="1322" spans="6:10">
      <c r="F1322" s="15" t="s">
        <v>8219</v>
      </c>
      <c r="G1322" s="15">
        <v>50</v>
      </c>
      <c r="I1322" t="s">
        <v>8221</v>
      </c>
      <c r="J1322">
        <v>0</v>
      </c>
    </row>
    <row r="1323" spans="6:10">
      <c r="F1323" s="14" t="s">
        <v>8219</v>
      </c>
      <c r="G1323" s="14">
        <v>321</v>
      </c>
      <c r="I1323" t="s">
        <v>8221</v>
      </c>
      <c r="J1323">
        <v>14</v>
      </c>
    </row>
    <row r="1324" spans="6:10">
      <c r="F1324" s="15" t="s">
        <v>8219</v>
      </c>
      <c r="G1324" s="15">
        <v>1762</v>
      </c>
      <c r="I1324" t="s">
        <v>8221</v>
      </c>
      <c r="J1324">
        <v>8</v>
      </c>
    </row>
    <row r="1325" spans="6:10">
      <c r="F1325" s="14" t="s">
        <v>8219</v>
      </c>
      <c r="G1325" s="14">
        <v>385</v>
      </c>
      <c r="I1325" t="s">
        <v>8221</v>
      </c>
      <c r="J1325">
        <v>0</v>
      </c>
    </row>
    <row r="1326" spans="6:10">
      <c r="F1326" s="15" t="s">
        <v>8219</v>
      </c>
      <c r="G1326" s="15">
        <v>398</v>
      </c>
      <c r="I1326" t="s">
        <v>8221</v>
      </c>
      <c r="J1326">
        <v>15</v>
      </c>
    </row>
    <row r="1327" spans="6:10">
      <c r="F1327" s="14" t="s">
        <v>8219</v>
      </c>
      <c r="G1327" s="14">
        <v>304</v>
      </c>
      <c r="I1327" t="s">
        <v>8221</v>
      </c>
      <c r="J1327">
        <v>33</v>
      </c>
    </row>
    <row r="1328" spans="6:10">
      <c r="F1328" s="15" t="s">
        <v>8219</v>
      </c>
      <c r="G1328" s="15">
        <v>676</v>
      </c>
      <c r="I1328" t="s">
        <v>8221</v>
      </c>
      <c r="J1328">
        <v>2</v>
      </c>
    </row>
    <row r="1329" spans="6:10">
      <c r="F1329" s="14" t="s">
        <v>8219</v>
      </c>
      <c r="G1329" s="14">
        <v>577</v>
      </c>
      <c r="I1329" t="s">
        <v>8221</v>
      </c>
      <c r="J1329">
        <v>6</v>
      </c>
    </row>
    <row r="1330" spans="6:10">
      <c r="F1330" s="15" t="s">
        <v>8219</v>
      </c>
      <c r="G1330" s="15">
        <v>3663</v>
      </c>
      <c r="I1330" t="s">
        <v>8221</v>
      </c>
      <c r="J1330">
        <v>2</v>
      </c>
    </row>
    <row r="1331" spans="6:10">
      <c r="F1331" s="14" t="s">
        <v>8219</v>
      </c>
      <c r="G1331" s="14">
        <v>294</v>
      </c>
      <c r="I1331" t="s">
        <v>8221</v>
      </c>
      <c r="J1331">
        <v>0</v>
      </c>
    </row>
    <row r="1332" spans="6:10">
      <c r="F1332" s="15" t="s">
        <v>8219</v>
      </c>
      <c r="G1332" s="15">
        <v>28</v>
      </c>
      <c r="I1332" t="s">
        <v>8221</v>
      </c>
      <c r="J1332">
        <v>4</v>
      </c>
    </row>
    <row r="1333" spans="6:10">
      <c r="F1333" s="14" t="s">
        <v>8219</v>
      </c>
      <c r="G1333" s="14">
        <v>100</v>
      </c>
      <c r="I1333" t="s">
        <v>8221</v>
      </c>
      <c r="J1333">
        <v>1</v>
      </c>
    </row>
    <row r="1334" spans="6:10">
      <c r="F1334" s="15" t="s">
        <v>8219</v>
      </c>
      <c r="G1334" s="15">
        <v>72</v>
      </c>
      <c r="I1334" t="s">
        <v>8221</v>
      </c>
      <c r="J1334">
        <v>3</v>
      </c>
    </row>
    <row r="1335" spans="6:10">
      <c r="F1335" s="14" t="s">
        <v>8219</v>
      </c>
      <c r="G1335" s="14">
        <v>238</v>
      </c>
      <c r="I1335" t="s">
        <v>8221</v>
      </c>
      <c r="J1335">
        <v>4</v>
      </c>
    </row>
    <row r="1336" spans="6:10">
      <c r="F1336" s="15" t="s">
        <v>8219</v>
      </c>
      <c r="G1336" s="15">
        <v>159</v>
      </c>
      <c r="I1336" t="s">
        <v>8221</v>
      </c>
      <c r="J1336">
        <v>0</v>
      </c>
    </row>
    <row r="1337" spans="6:10">
      <c r="F1337" s="14" t="s">
        <v>8219</v>
      </c>
      <c r="G1337" s="14">
        <v>77</v>
      </c>
      <c r="I1337" t="s">
        <v>8221</v>
      </c>
      <c r="J1337">
        <v>4</v>
      </c>
    </row>
    <row r="1338" spans="6:10">
      <c r="F1338" s="15" t="s">
        <v>8219</v>
      </c>
      <c r="G1338" s="15">
        <v>53</v>
      </c>
      <c r="I1338" t="s">
        <v>8221</v>
      </c>
      <c r="J1338">
        <v>3</v>
      </c>
    </row>
    <row r="1339" spans="6:10">
      <c r="F1339" s="14" t="s">
        <v>8219</v>
      </c>
      <c r="G1339" s="14">
        <v>1251</v>
      </c>
      <c r="I1339" t="s">
        <v>8221</v>
      </c>
      <c r="J1339">
        <v>34</v>
      </c>
    </row>
    <row r="1340" spans="6:10">
      <c r="F1340" s="15" t="s">
        <v>8219</v>
      </c>
      <c r="G1340" s="15">
        <v>465</v>
      </c>
      <c r="I1340" t="s">
        <v>8221</v>
      </c>
      <c r="J1340">
        <v>2</v>
      </c>
    </row>
    <row r="1341" spans="6:10">
      <c r="F1341" s="14" t="s">
        <v>8219</v>
      </c>
      <c r="G1341" s="14">
        <v>74</v>
      </c>
      <c r="I1341" t="s">
        <v>8221</v>
      </c>
      <c r="J1341">
        <v>33</v>
      </c>
    </row>
    <row r="1342" spans="6:10">
      <c r="F1342" s="15" t="s">
        <v>8219</v>
      </c>
      <c r="G1342" s="15">
        <v>62</v>
      </c>
      <c r="I1342" t="s">
        <v>8221</v>
      </c>
      <c r="J1342">
        <v>0</v>
      </c>
    </row>
    <row r="1343" spans="6:10">
      <c r="F1343" s="14" t="s">
        <v>8219</v>
      </c>
      <c r="G1343" s="14">
        <v>3468</v>
      </c>
      <c r="I1343" t="s">
        <v>8221</v>
      </c>
      <c r="J1343">
        <v>0</v>
      </c>
    </row>
    <row r="1344" spans="6:10">
      <c r="F1344" s="15" t="s">
        <v>8219</v>
      </c>
      <c r="G1344" s="15">
        <v>52</v>
      </c>
      <c r="I1344" t="s">
        <v>8221</v>
      </c>
      <c r="J1344">
        <v>1</v>
      </c>
    </row>
    <row r="1345" spans="6:10">
      <c r="F1345" s="14" t="s">
        <v>8219</v>
      </c>
      <c r="G1345" s="14">
        <v>50</v>
      </c>
      <c r="I1345" t="s">
        <v>8221</v>
      </c>
      <c r="J1345">
        <v>13</v>
      </c>
    </row>
    <row r="1346" spans="6:10">
      <c r="F1346" s="15" t="s">
        <v>8219</v>
      </c>
      <c r="G1346" s="15">
        <v>45</v>
      </c>
      <c r="I1346" t="s">
        <v>8221</v>
      </c>
      <c r="J1346">
        <v>2</v>
      </c>
    </row>
    <row r="1347" spans="6:10">
      <c r="F1347" s="14" t="s">
        <v>8219</v>
      </c>
      <c r="G1347" s="14">
        <v>21</v>
      </c>
      <c r="I1347" t="s">
        <v>8221</v>
      </c>
      <c r="J1347">
        <v>36</v>
      </c>
    </row>
    <row r="1348" spans="6:10">
      <c r="F1348" s="15" t="s">
        <v>8219</v>
      </c>
      <c r="G1348" s="15">
        <v>100</v>
      </c>
      <c r="I1348" t="s">
        <v>8221</v>
      </c>
      <c r="J1348">
        <v>1</v>
      </c>
    </row>
    <row r="1349" spans="6:10">
      <c r="F1349" s="14" t="s">
        <v>8219</v>
      </c>
      <c r="G1349" s="14">
        <v>81</v>
      </c>
      <c r="I1349" t="s">
        <v>8221</v>
      </c>
      <c r="J1349">
        <v>15</v>
      </c>
    </row>
    <row r="1350" spans="6:10">
      <c r="F1350" s="15" t="s">
        <v>8219</v>
      </c>
      <c r="G1350" s="15">
        <v>286</v>
      </c>
      <c r="I1350" t="s">
        <v>8221</v>
      </c>
      <c r="J1350">
        <v>1</v>
      </c>
    </row>
    <row r="1351" spans="6:10">
      <c r="F1351" s="14" t="s">
        <v>8219</v>
      </c>
      <c r="G1351" s="14">
        <v>42</v>
      </c>
      <c r="I1351" t="s">
        <v>8221</v>
      </c>
      <c r="J1351">
        <v>0</v>
      </c>
    </row>
    <row r="1352" spans="6:10">
      <c r="F1352" s="15" t="s">
        <v>8219</v>
      </c>
      <c r="G1352" s="15">
        <v>199</v>
      </c>
      <c r="I1352" t="s">
        <v>8221</v>
      </c>
      <c r="J1352">
        <v>1</v>
      </c>
    </row>
    <row r="1353" spans="6:10">
      <c r="F1353" s="14" t="s">
        <v>8219</v>
      </c>
      <c r="G1353" s="14">
        <v>25</v>
      </c>
      <c r="I1353" t="s">
        <v>8221</v>
      </c>
      <c r="J1353">
        <v>0</v>
      </c>
    </row>
    <row r="1354" spans="6:10">
      <c r="F1354" s="15" t="s">
        <v>8219</v>
      </c>
      <c r="G1354" s="15">
        <v>84</v>
      </c>
      <c r="I1354" t="s">
        <v>8221</v>
      </c>
      <c r="J1354">
        <v>0</v>
      </c>
    </row>
    <row r="1355" spans="6:10">
      <c r="F1355" s="14" t="s">
        <v>8219</v>
      </c>
      <c r="G1355" s="14">
        <v>50</v>
      </c>
      <c r="I1355" t="s">
        <v>8221</v>
      </c>
      <c r="J1355">
        <v>1</v>
      </c>
    </row>
    <row r="1356" spans="6:10">
      <c r="F1356" s="15" t="s">
        <v>8219</v>
      </c>
      <c r="G1356" s="15">
        <v>26</v>
      </c>
      <c r="I1356" t="s">
        <v>8221</v>
      </c>
      <c r="J1356">
        <v>39</v>
      </c>
    </row>
    <row r="1357" spans="6:10">
      <c r="F1357" s="14" t="s">
        <v>8219</v>
      </c>
      <c r="G1357" s="14">
        <v>14</v>
      </c>
      <c r="I1357" t="s">
        <v>8221</v>
      </c>
      <c r="J1357">
        <v>0</v>
      </c>
    </row>
    <row r="1358" spans="6:10">
      <c r="F1358" s="15" t="s">
        <v>8219</v>
      </c>
      <c r="G1358" s="15">
        <v>49</v>
      </c>
      <c r="I1358" t="s">
        <v>8221</v>
      </c>
      <c r="J1358">
        <v>0</v>
      </c>
    </row>
    <row r="1359" spans="6:10">
      <c r="F1359" s="14" t="s">
        <v>8219</v>
      </c>
      <c r="G1359" s="14">
        <v>69</v>
      </c>
      <c r="I1359" t="s">
        <v>8221</v>
      </c>
      <c r="J1359">
        <v>3</v>
      </c>
    </row>
    <row r="1360" spans="6:10">
      <c r="F1360" s="15" t="s">
        <v>8219</v>
      </c>
      <c r="G1360" s="15">
        <v>60</v>
      </c>
      <c r="I1360" t="s">
        <v>8221</v>
      </c>
      <c r="J1360">
        <v>1</v>
      </c>
    </row>
    <row r="1361" spans="6:10">
      <c r="F1361" s="14" t="s">
        <v>8219</v>
      </c>
      <c r="G1361" s="14">
        <v>80</v>
      </c>
      <c r="I1361" t="s">
        <v>8221</v>
      </c>
      <c r="J1361">
        <v>13</v>
      </c>
    </row>
    <row r="1362" spans="6:10">
      <c r="F1362" s="15" t="s">
        <v>8219</v>
      </c>
      <c r="G1362" s="15">
        <v>56</v>
      </c>
      <c r="I1362" t="s">
        <v>8221</v>
      </c>
      <c r="J1362">
        <v>0</v>
      </c>
    </row>
    <row r="1363" spans="6:10">
      <c r="F1363" s="14" t="s">
        <v>8219</v>
      </c>
      <c r="G1363" s="14">
        <v>104</v>
      </c>
      <c r="I1363" t="s">
        <v>8221</v>
      </c>
      <c r="J1363">
        <v>6</v>
      </c>
    </row>
    <row r="1364" spans="6:10">
      <c r="F1364" s="15" t="s">
        <v>8219</v>
      </c>
      <c r="G1364" s="15">
        <v>46</v>
      </c>
      <c r="I1364" t="s">
        <v>8221</v>
      </c>
      <c r="J1364">
        <v>0</v>
      </c>
    </row>
    <row r="1365" spans="6:10">
      <c r="F1365" s="14" t="s">
        <v>8219</v>
      </c>
      <c r="G1365" s="14">
        <v>206</v>
      </c>
      <c r="I1365" t="s">
        <v>8221</v>
      </c>
      <c r="J1365">
        <v>14</v>
      </c>
    </row>
    <row r="1366" spans="6:10">
      <c r="F1366" s="15" t="s">
        <v>8219</v>
      </c>
      <c r="G1366" s="15">
        <v>18</v>
      </c>
      <c r="I1366" t="s">
        <v>8221</v>
      </c>
      <c r="J1366">
        <v>5</v>
      </c>
    </row>
    <row r="1367" spans="6:10">
      <c r="F1367" s="14" t="s">
        <v>8219</v>
      </c>
      <c r="G1367" s="14">
        <v>28</v>
      </c>
      <c r="I1367" t="s">
        <v>8221</v>
      </c>
      <c r="J1367">
        <v>6</v>
      </c>
    </row>
    <row r="1368" spans="6:10">
      <c r="F1368" s="15" t="s">
        <v>8219</v>
      </c>
      <c r="G1368" s="15">
        <v>11</v>
      </c>
      <c r="I1368" t="s">
        <v>8221</v>
      </c>
      <c r="J1368">
        <v>15</v>
      </c>
    </row>
    <row r="1369" spans="6:10">
      <c r="F1369" s="14" t="s">
        <v>8219</v>
      </c>
      <c r="G1369" s="14">
        <v>263</v>
      </c>
      <c r="I1369" t="s">
        <v>8221</v>
      </c>
      <c r="J1369">
        <v>0</v>
      </c>
    </row>
    <row r="1370" spans="6:10">
      <c r="F1370" s="15" t="s">
        <v>8219</v>
      </c>
      <c r="G1370" s="15">
        <v>394</v>
      </c>
      <c r="I1370" t="s">
        <v>8221</v>
      </c>
      <c r="J1370">
        <v>1</v>
      </c>
    </row>
    <row r="1371" spans="6:10">
      <c r="F1371" s="14" t="s">
        <v>8219</v>
      </c>
      <c r="G1371" s="14">
        <v>1049</v>
      </c>
      <c r="I1371" t="s">
        <v>8221</v>
      </c>
      <c r="J1371">
        <v>9</v>
      </c>
    </row>
    <row r="1372" spans="6:10">
      <c r="F1372" s="15" t="s">
        <v>8219</v>
      </c>
      <c r="G1372" s="15">
        <v>308</v>
      </c>
      <c r="I1372" t="s">
        <v>8221</v>
      </c>
      <c r="J1372">
        <v>3</v>
      </c>
    </row>
    <row r="1373" spans="6:10">
      <c r="F1373" s="14" t="s">
        <v>8219</v>
      </c>
      <c r="G1373" s="14">
        <v>1088</v>
      </c>
      <c r="I1373" t="s">
        <v>8221</v>
      </c>
      <c r="J1373">
        <v>3</v>
      </c>
    </row>
    <row r="1374" spans="6:10">
      <c r="F1374" s="15" t="s">
        <v>8219</v>
      </c>
      <c r="G1374" s="15">
        <v>73</v>
      </c>
      <c r="I1374" t="s">
        <v>8221</v>
      </c>
      <c r="J1374">
        <v>1</v>
      </c>
    </row>
    <row r="1375" spans="6:10">
      <c r="F1375" s="14" t="s">
        <v>8219</v>
      </c>
      <c r="G1375" s="14">
        <v>143</v>
      </c>
      <c r="I1375" t="s">
        <v>8221</v>
      </c>
      <c r="J1375">
        <v>3</v>
      </c>
    </row>
    <row r="1376" spans="6:10">
      <c r="F1376" s="15" t="s">
        <v>8219</v>
      </c>
      <c r="G1376" s="15">
        <v>1420</v>
      </c>
      <c r="I1376" t="s">
        <v>8221</v>
      </c>
      <c r="J1376">
        <v>0</v>
      </c>
    </row>
    <row r="1377" spans="6:10">
      <c r="F1377" s="14" t="s">
        <v>8219</v>
      </c>
      <c r="G1377" s="14">
        <v>305</v>
      </c>
      <c r="I1377" t="s">
        <v>8221</v>
      </c>
      <c r="J1377">
        <v>2</v>
      </c>
    </row>
    <row r="1378" spans="6:10">
      <c r="F1378" s="15" t="s">
        <v>8219</v>
      </c>
      <c r="G1378" s="15">
        <v>551</v>
      </c>
      <c r="I1378" t="s">
        <v>8221</v>
      </c>
      <c r="J1378">
        <v>10</v>
      </c>
    </row>
    <row r="1379" spans="6:10">
      <c r="F1379" s="14" t="s">
        <v>8219</v>
      </c>
      <c r="G1379" s="14">
        <v>187</v>
      </c>
      <c r="I1379" t="s">
        <v>8221</v>
      </c>
      <c r="J1379">
        <v>60</v>
      </c>
    </row>
    <row r="1380" spans="6:10">
      <c r="F1380" s="15" t="s">
        <v>8219</v>
      </c>
      <c r="G1380" s="15">
        <v>325</v>
      </c>
      <c r="I1380" t="s">
        <v>8221</v>
      </c>
      <c r="J1380">
        <v>5</v>
      </c>
    </row>
    <row r="1381" spans="6:10">
      <c r="F1381" s="14" t="s">
        <v>8219</v>
      </c>
      <c r="G1381" s="14">
        <v>148</v>
      </c>
      <c r="I1381" t="s">
        <v>8221</v>
      </c>
      <c r="J1381">
        <v>9</v>
      </c>
    </row>
    <row r="1382" spans="6:10">
      <c r="F1382" s="15" t="s">
        <v>8219</v>
      </c>
      <c r="G1382" s="15">
        <v>69</v>
      </c>
      <c r="I1382" t="s">
        <v>8221</v>
      </c>
      <c r="J1382">
        <v>13</v>
      </c>
    </row>
    <row r="1383" spans="6:10">
      <c r="F1383" s="14" t="s">
        <v>8219</v>
      </c>
      <c r="G1383" s="14">
        <v>173</v>
      </c>
      <c r="I1383" t="s">
        <v>8221</v>
      </c>
      <c r="J1383">
        <v>0</v>
      </c>
    </row>
    <row r="1384" spans="6:10">
      <c r="F1384" s="15" t="s">
        <v>8219</v>
      </c>
      <c r="G1384" s="15">
        <v>269</v>
      </c>
      <c r="I1384" t="s">
        <v>8221</v>
      </c>
      <c r="J1384">
        <v>8</v>
      </c>
    </row>
    <row r="1385" spans="6:10">
      <c r="F1385" s="14" t="s">
        <v>8219</v>
      </c>
      <c r="G1385" s="14">
        <v>185</v>
      </c>
      <c r="I1385" t="s">
        <v>8221</v>
      </c>
      <c r="J1385">
        <v>3</v>
      </c>
    </row>
    <row r="1386" spans="6:10">
      <c r="F1386" s="15" t="s">
        <v>8219</v>
      </c>
      <c r="G1386" s="15">
        <v>176</v>
      </c>
      <c r="I1386" t="s">
        <v>8221</v>
      </c>
      <c r="J1386">
        <v>3</v>
      </c>
    </row>
    <row r="1387" spans="6:10">
      <c r="F1387" s="14" t="s">
        <v>8219</v>
      </c>
      <c r="G1387" s="14">
        <v>1019</v>
      </c>
      <c r="I1387" t="s">
        <v>8221</v>
      </c>
      <c r="J1387">
        <v>0</v>
      </c>
    </row>
    <row r="1388" spans="6:10">
      <c r="F1388" s="15" t="s">
        <v>8219</v>
      </c>
      <c r="G1388" s="15">
        <v>113</v>
      </c>
      <c r="I1388" t="s">
        <v>8221</v>
      </c>
      <c r="J1388">
        <v>6</v>
      </c>
    </row>
    <row r="1389" spans="6:10">
      <c r="F1389" s="14" t="s">
        <v>8219</v>
      </c>
      <c r="G1389" s="14">
        <v>404</v>
      </c>
      <c r="I1389" t="s">
        <v>8221</v>
      </c>
      <c r="J1389">
        <v>4</v>
      </c>
    </row>
    <row r="1390" spans="6:10">
      <c r="F1390" s="15" t="s">
        <v>8219</v>
      </c>
      <c r="G1390" s="15">
        <v>707</v>
      </c>
      <c r="I1390" t="s">
        <v>8221</v>
      </c>
      <c r="J1390">
        <v>1</v>
      </c>
    </row>
    <row r="1391" spans="6:10">
      <c r="F1391" s="14" t="s">
        <v>8219</v>
      </c>
      <c r="G1391" s="14">
        <v>392</v>
      </c>
      <c r="I1391" t="s">
        <v>8221</v>
      </c>
      <c r="J1391">
        <v>29</v>
      </c>
    </row>
    <row r="1392" spans="6:10">
      <c r="F1392" s="15" t="s">
        <v>8219</v>
      </c>
      <c r="G1392" s="15">
        <v>23</v>
      </c>
      <c r="I1392" t="s">
        <v>8221</v>
      </c>
      <c r="J1392">
        <v>0</v>
      </c>
    </row>
    <row r="1393" spans="6:10">
      <c r="F1393" s="14" t="s">
        <v>8219</v>
      </c>
      <c r="G1393" s="14">
        <v>682</v>
      </c>
      <c r="I1393" t="s">
        <v>8221</v>
      </c>
      <c r="J1393">
        <v>4</v>
      </c>
    </row>
    <row r="1394" spans="6:10">
      <c r="F1394" s="15" t="s">
        <v>8219</v>
      </c>
      <c r="G1394" s="15">
        <v>37</v>
      </c>
      <c r="I1394" t="s">
        <v>8221</v>
      </c>
      <c r="J1394">
        <v>5</v>
      </c>
    </row>
    <row r="1395" spans="6:10">
      <c r="F1395" s="14" t="s">
        <v>8219</v>
      </c>
      <c r="G1395" s="14">
        <v>146</v>
      </c>
      <c r="I1395" t="s">
        <v>8221</v>
      </c>
      <c r="J1395">
        <v>4</v>
      </c>
    </row>
    <row r="1396" spans="6:10">
      <c r="F1396" s="15" t="s">
        <v>8219</v>
      </c>
      <c r="G1396" s="15">
        <v>119</v>
      </c>
      <c r="I1396" t="s">
        <v>8221</v>
      </c>
      <c r="J1396">
        <v>5</v>
      </c>
    </row>
    <row r="1397" spans="6:10">
      <c r="F1397" s="14" t="s">
        <v>8219</v>
      </c>
      <c r="G1397" s="14">
        <v>163</v>
      </c>
      <c r="I1397" t="s">
        <v>8221</v>
      </c>
      <c r="J1397">
        <v>1</v>
      </c>
    </row>
    <row r="1398" spans="6:10">
      <c r="F1398" s="15" t="s">
        <v>8219</v>
      </c>
      <c r="G1398" s="15">
        <v>339</v>
      </c>
      <c r="I1398" t="s">
        <v>8221</v>
      </c>
      <c r="J1398">
        <v>1</v>
      </c>
    </row>
    <row r="1399" spans="6:10">
      <c r="F1399" s="14" t="s">
        <v>8219</v>
      </c>
      <c r="G1399" s="14">
        <v>58</v>
      </c>
      <c r="I1399" t="s">
        <v>8221</v>
      </c>
      <c r="J1399">
        <v>0</v>
      </c>
    </row>
    <row r="1400" spans="6:10">
      <c r="F1400" s="15" t="s">
        <v>8219</v>
      </c>
      <c r="G1400" s="15">
        <v>456</v>
      </c>
      <c r="I1400" t="s">
        <v>8221</v>
      </c>
      <c r="J1400">
        <v>14</v>
      </c>
    </row>
    <row r="1401" spans="6:10">
      <c r="F1401" s="14" t="s">
        <v>8219</v>
      </c>
      <c r="G1401" s="14">
        <v>15</v>
      </c>
      <c r="I1401" t="s">
        <v>8221</v>
      </c>
      <c r="J1401">
        <v>3</v>
      </c>
    </row>
    <row r="1402" spans="6:10">
      <c r="F1402" s="15" t="s">
        <v>8219</v>
      </c>
      <c r="G1402" s="15">
        <v>191</v>
      </c>
      <c r="I1402" t="s">
        <v>8221</v>
      </c>
      <c r="J1402">
        <v>10</v>
      </c>
    </row>
    <row r="1403" spans="6:10">
      <c r="F1403" s="14" t="s">
        <v>8219</v>
      </c>
      <c r="G1403" s="14">
        <v>17</v>
      </c>
      <c r="I1403" t="s">
        <v>8221</v>
      </c>
      <c r="J1403">
        <v>17</v>
      </c>
    </row>
    <row r="1404" spans="6:10">
      <c r="F1404" s="15" t="s">
        <v>8219</v>
      </c>
      <c r="G1404" s="15">
        <v>28</v>
      </c>
      <c r="I1404" t="s">
        <v>8221</v>
      </c>
      <c r="J1404">
        <v>2</v>
      </c>
    </row>
    <row r="1405" spans="6:10">
      <c r="F1405" s="14" t="s">
        <v>8219</v>
      </c>
      <c r="G1405" s="14">
        <v>18</v>
      </c>
      <c r="I1405" t="s">
        <v>8221</v>
      </c>
      <c r="J1405">
        <v>0</v>
      </c>
    </row>
    <row r="1406" spans="6:10">
      <c r="F1406" s="15" t="s">
        <v>8219</v>
      </c>
      <c r="G1406" s="15">
        <v>61</v>
      </c>
      <c r="I1406" t="s">
        <v>8221</v>
      </c>
      <c r="J1406">
        <v>4</v>
      </c>
    </row>
    <row r="1407" spans="6:10">
      <c r="F1407" s="14" t="s">
        <v>8219</v>
      </c>
      <c r="G1407" s="14">
        <v>108</v>
      </c>
      <c r="I1407" t="s">
        <v>8221</v>
      </c>
      <c r="J1407">
        <v>12</v>
      </c>
    </row>
    <row r="1408" spans="6:10">
      <c r="F1408" s="15" t="s">
        <v>8219</v>
      </c>
      <c r="G1408" s="15">
        <v>142</v>
      </c>
      <c r="I1408" t="s">
        <v>8221</v>
      </c>
      <c r="J1408">
        <v>3</v>
      </c>
    </row>
    <row r="1409" spans="6:10">
      <c r="F1409" s="14" t="s">
        <v>8219</v>
      </c>
      <c r="G1409" s="14">
        <v>74</v>
      </c>
      <c r="I1409" t="s">
        <v>8221</v>
      </c>
      <c r="J1409">
        <v>12</v>
      </c>
    </row>
    <row r="1410" spans="6:10">
      <c r="F1410" s="15" t="s">
        <v>8219</v>
      </c>
      <c r="G1410" s="15">
        <v>38</v>
      </c>
      <c r="I1410" t="s">
        <v>8221</v>
      </c>
      <c r="J1410">
        <v>0</v>
      </c>
    </row>
    <row r="1411" spans="6:10">
      <c r="F1411" s="14" t="s">
        <v>8219</v>
      </c>
      <c r="G1411" s="14">
        <v>20</v>
      </c>
      <c r="I1411" t="s">
        <v>8221</v>
      </c>
      <c r="J1411">
        <v>7</v>
      </c>
    </row>
    <row r="1412" spans="6:10">
      <c r="F1412" s="15" t="s">
        <v>8219</v>
      </c>
      <c r="G1412" s="15">
        <v>24</v>
      </c>
      <c r="I1412" t="s">
        <v>8221</v>
      </c>
      <c r="J1412">
        <v>2</v>
      </c>
    </row>
    <row r="1413" spans="6:10">
      <c r="F1413" s="14" t="s">
        <v>8219</v>
      </c>
      <c r="G1413" s="14">
        <v>66</v>
      </c>
      <c r="I1413" t="s">
        <v>8221</v>
      </c>
      <c r="J1413">
        <v>1</v>
      </c>
    </row>
    <row r="1414" spans="6:10">
      <c r="F1414" s="15" t="s">
        <v>8219</v>
      </c>
      <c r="G1414" s="15">
        <v>28</v>
      </c>
      <c r="I1414" t="s">
        <v>8221</v>
      </c>
      <c r="J1414">
        <v>4</v>
      </c>
    </row>
    <row r="1415" spans="6:10">
      <c r="F1415" s="14" t="s">
        <v>8219</v>
      </c>
      <c r="G1415" s="14">
        <v>24</v>
      </c>
      <c r="I1415" t="s">
        <v>8221</v>
      </c>
      <c r="J1415">
        <v>4</v>
      </c>
    </row>
    <row r="1416" spans="6:10">
      <c r="F1416" s="15" t="s">
        <v>8219</v>
      </c>
      <c r="G1416" s="15">
        <v>73</v>
      </c>
      <c r="I1416" t="s">
        <v>8221</v>
      </c>
      <c r="J1416">
        <v>17</v>
      </c>
    </row>
    <row r="1417" spans="6:10">
      <c r="F1417" s="14" t="s">
        <v>8219</v>
      </c>
      <c r="G1417" s="14">
        <v>3</v>
      </c>
      <c r="I1417" t="s">
        <v>8221</v>
      </c>
      <c r="J1417">
        <v>7</v>
      </c>
    </row>
    <row r="1418" spans="6:10">
      <c r="F1418" s="15" t="s">
        <v>8219</v>
      </c>
      <c r="G1418" s="15">
        <v>20</v>
      </c>
      <c r="I1418" t="s">
        <v>8221</v>
      </c>
      <c r="J1418">
        <v>2</v>
      </c>
    </row>
    <row r="1419" spans="6:10">
      <c r="F1419" s="14" t="s">
        <v>8219</v>
      </c>
      <c r="G1419" s="14">
        <v>21</v>
      </c>
      <c r="I1419" t="s">
        <v>8221</v>
      </c>
      <c r="J1419">
        <v>5</v>
      </c>
    </row>
    <row r="1420" spans="6:10">
      <c r="F1420" s="15" t="s">
        <v>8219</v>
      </c>
      <c r="G1420" s="15">
        <v>94</v>
      </c>
      <c r="I1420" t="s">
        <v>8221</v>
      </c>
      <c r="J1420">
        <v>1</v>
      </c>
    </row>
    <row r="1421" spans="6:10">
      <c r="F1421" s="14" t="s">
        <v>8219</v>
      </c>
      <c r="G1421" s="14">
        <v>139</v>
      </c>
      <c r="I1421" t="s">
        <v>8221</v>
      </c>
      <c r="J1421">
        <v>1</v>
      </c>
    </row>
    <row r="1422" spans="6:10">
      <c r="F1422" s="15" t="s">
        <v>8219</v>
      </c>
      <c r="G1422" s="15">
        <v>130</v>
      </c>
      <c r="I1422" t="s">
        <v>8221</v>
      </c>
      <c r="J1422">
        <v>14</v>
      </c>
    </row>
    <row r="1423" spans="6:10">
      <c r="F1423" s="14" t="s">
        <v>8219</v>
      </c>
      <c r="G1423" s="14">
        <v>31</v>
      </c>
      <c r="I1423" t="s">
        <v>8221</v>
      </c>
      <c r="J1423">
        <v>26</v>
      </c>
    </row>
    <row r="1424" spans="6:10">
      <c r="F1424" s="15" t="s">
        <v>8219</v>
      </c>
      <c r="G1424" s="15">
        <v>13</v>
      </c>
      <c r="I1424" t="s">
        <v>8221</v>
      </c>
      <c r="J1424">
        <v>2</v>
      </c>
    </row>
    <row r="1425" spans="6:10">
      <c r="F1425" s="14" t="s">
        <v>8219</v>
      </c>
      <c r="G1425" s="14">
        <v>90</v>
      </c>
      <c r="I1425" t="s">
        <v>8221</v>
      </c>
      <c r="J1425">
        <v>1</v>
      </c>
    </row>
    <row r="1426" spans="6:10">
      <c r="F1426" s="15" t="s">
        <v>8219</v>
      </c>
      <c r="G1426" s="15">
        <v>141</v>
      </c>
      <c r="I1426" t="s">
        <v>8221</v>
      </c>
      <c r="J1426">
        <v>3</v>
      </c>
    </row>
    <row r="1427" spans="6:10">
      <c r="F1427" s="14" t="s">
        <v>8219</v>
      </c>
      <c r="G1427" s="14">
        <v>23</v>
      </c>
      <c r="I1427" t="s">
        <v>8221</v>
      </c>
      <c r="J1427">
        <v>7</v>
      </c>
    </row>
    <row r="1428" spans="6:10">
      <c r="F1428" s="15" t="s">
        <v>8219</v>
      </c>
      <c r="G1428" s="15">
        <v>18</v>
      </c>
      <c r="I1428" t="s">
        <v>8221</v>
      </c>
      <c r="J1428">
        <v>9</v>
      </c>
    </row>
    <row r="1429" spans="6:10">
      <c r="F1429" s="14" t="s">
        <v>8219</v>
      </c>
      <c r="G1429" s="14">
        <v>76</v>
      </c>
      <c r="I1429" t="s">
        <v>8221</v>
      </c>
      <c r="J1429">
        <v>20</v>
      </c>
    </row>
    <row r="1430" spans="6:10">
      <c r="F1430" s="15" t="s">
        <v>8219</v>
      </c>
      <c r="G1430" s="15">
        <v>93</v>
      </c>
      <c r="I1430" t="s">
        <v>8221</v>
      </c>
      <c r="J1430">
        <v>6</v>
      </c>
    </row>
    <row r="1431" spans="6:10">
      <c r="F1431" s="14" t="s">
        <v>8219</v>
      </c>
      <c r="G1431" s="14">
        <v>69</v>
      </c>
      <c r="I1431" t="s">
        <v>8221</v>
      </c>
      <c r="J1431">
        <v>13</v>
      </c>
    </row>
    <row r="1432" spans="6:10">
      <c r="F1432" s="15" t="s">
        <v>8219</v>
      </c>
      <c r="G1432" s="15">
        <v>21</v>
      </c>
      <c r="I1432" t="s">
        <v>8221</v>
      </c>
      <c r="J1432">
        <v>1</v>
      </c>
    </row>
    <row r="1433" spans="6:10">
      <c r="F1433" s="14" t="s">
        <v>8219</v>
      </c>
      <c r="G1433" s="14">
        <v>57</v>
      </c>
      <c r="I1433" t="s">
        <v>8221</v>
      </c>
      <c r="J1433">
        <v>202</v>
      </c>
    </row>
    <row r="1434" spans="6:10">
      <c r="F1434" s="15" t="s">
        <v>8219</v>
      </c>
      <c r="G1434" s="15">
        <v>108</v>
      </c>
      <c r="I1434" t="s">
        <v>8221</v>
      </c>
      <c r="J1434">
        <v>0</v>
      </c>
    </row>
    <row r="1435" spans="6:10">
      <c r="F1435" s="14" t="s">
        <v>8219</v>
      </c>
      <c r="G1435" s="14">
        <v>83</v>
      </c>
      <c r="I1435" t="s">
        <v>8221</v>
      </c>
      <c r="J1435">
        <v>1</v>
      </c>
    </row>
    <row r="1436" spans="6:10">
      <c r="F1436" s="15" t="s">
        <v>8219</v>
      </c>
      <c r="G1436" s="15">
        <v>96</v>
      </c>
      <c r="I1436" t="s">
        <v>8221</v>
      </c>
      <c r="J1436">
        <v>0</v>
      </c>
    </row>
    <row r="1437" spans="6:10">
      <c r="F1437" s="14" t="s">
        <v>8219</v>
      </c>
      <c r="G1437" s="14">
        <v>64</v>
      </c>
      <c r="I1437" t="s">
        <v>8221</v>
      </c>
      <c r="J1437">
        <v>2</v>
      </c>
    </row>
    <row r="1438" spans="6:10">
      <c r="F1438" s="15" t="s">
        <v>8219</v>
      </c>
      <c r="G1438" s="15">
        <v>14</v>
      </c>
      <c r="I1438" t="s">
        <v>8221</v>
      </c>
      <c r="J1438">
        <v>13</v>
      </c>
    </row>
    <row r="1439" spans="6:10">
      <c r="F1439" s="14" t="s">
        <v>8219</v>
      </c>
      <c r="G1439" s="14">
        <v>169</v>
      </c>
      <c r="I1439" t="s">
        <v>8221</v>
      </c>
      <c r="J1439">
        <v>9</v>
      </c>
    </row>
    <row r="1440" spans="6:10">
      <c r="F1440" s="15" t="s">
        <v>8219</v>
      </c>
      <c r="G1440" s="15">
        <v>33</v>
      </c>
      <c r="I1440" t="s">
        <v>8221</v>
      </c>
      <c r="J1440">
        <v>2</v>
      </c>
    </row>
    <row r="1441" spans="6:10">
      <c r="F1441" s="14" t="s">
        <v>8219</v>
      </c>
      <c r="G1441" s="14">
        <v>102</v>
      </c>
      <c r="I1441" t="s">
        <v>8221</v>
      </c>
      <c r="J1441">
        <v>0</v>
      </c>
    </row>
    <row r="1442" spans="6:10">
      <c r="F1442" s="15" t="s">
        <v>8219</v>
      </c>
      <c r="G1442" s="15">
        <v>104</v>
      </c>
      <c r="I1442" t="s">
        <v>8220</v>
      </c>
      <c r="J1442">
        <v>58</v>
      </c>
    </row>
    <row r="1443" spans="6:10">
      <c r="F1443" s="14" t="s">
        <v>8219</v>
      </c>
      <c r="G1443" s="14">
        <v>20</v>
      </c>
      <c r="I1443" t="s">
        <v>8220</v>
      </c>
      <c r="J1443">
        <v>8</v>
      </c>
    </row>
    <row r="1444" spans="6:10">
      <c r="F1444" s="15" t="s">
        <v>8219</v>
      </c>
      <c r="G1444" s="15">
        <v>35</v>
      </c>
      <c r="I1444" t="s">
        <v>8220</v>
      </c>
      <c r="J1444">
        <v>3</v>
      </c>
    </row>
    <row r="1445" spans="6:10">
      <c r="F1445" s="14" t="s">
        <v>8219</v>
      </c>
      <c r="G1445" s="14">
        <v>94</v>
      </c>
      <c r="I1445" t="s">
        <v>8220</v>
      </c>
      <c r="J1445">
        <v>0</v>
      </c>
    </row>
    <row r="1446" spans="6:10">
      <c r="F1446" s="15" t="s">
        <v>8219</v>
      </c>
      <c r="G1446" s="15">
        <v>14</v>
      </c>
      <c r="I1446" t="s">
        <v>8220</v>
      </c>
      <c r="J1446">
        <v>11</v>
      </c>
    </row>
    <row r="1447" spans="6:10">
      <c r="F1447" s="14" t="s">
        <v>8219</v>
      </c>
      <c r="G1447" s="14">
        <v>15</v>
      </c>
      <c r="I1447" t="s">
        <v>8220</v>
      </c>
      <c r="J1447">
        <v>20</v>
      </c>
    </row>
    <row r="1448" spans="6:10">
      <c r="F1448" s="15" t="s">
        <v>8219</v>
      </c>
      <c r="G1448" s="15">
        <v>51</v>
      </c>
      <c r="I1448" t="s">
        <v>8220</v>
      </c>
      <c r="J1448">
        <v>3</v>
      </c>
    </row>
    <row r="1449" spans="6:10">
      <c r="F1449" s="14" t="s">
        <v>8219</v>
      </c>
      <c r="G1449" s="14">
        <v>19</v>
      </c>
      <c r="I1449" t="s">
        <v>8220</v>
      </c>
      <c r="J1449">
        <v>0</v>
      </c>
    </row>
    <row r="1450" spans="6:10">
      <c r="F1450" s="15" t="s">
        <v>8219</v>
      </c>
      <c r="G1450" s="15">
        <v>23</v>
      </c>
      <c r="I1450" t="s">
        <v>8220</v>
      </c>
      <c r="J1450">
        <v>0</v>
      </c>
    </row>
    <row r="1451" spans="6:10">
      <c r="F1451" s="14" t="s">
        <v>8219</v>
      </c>
      <c r="G1451" s="14">
        <v>97</v>
      </c>
      <c r="I1451" t="s">
        <v>8220</v>
      </c>
      <c r="J1451">
        <v>0</v>
      </c>
    </row>
    <row r="1452" spans="6:10">
      <c r="F1452" s="15" t="s">
        <v>8219</v>
      </c>
      <c r="G1452" s="15">
        <v>76</v>
      </c>
      <c r="I1452" t="s">
        <v>8221</v>
      </c>
      <c r="J1452">
        <v>35</v>
      </c>
    </row>
    <row r="1453" spans="6:10">
      <c r="F1453" s="14" t="s">
        <v>8219</v>
      </c>
      <c r="G1453" s="14">
        <v>11</v>
      </c>
      <c r="I1453" t="s">
        <v>8221</v>
      </c>
      <c r="J1453">
        <v>2</v>
      </c>
    </row>
    <row r="1454" spans="6:10">
      <c r="F1454" s="15" t="s">
        <v>8219</v>
      </c>
      <c r="G1454" s="15">
        <v>52</v>
      </c>
      <c r="I1454" t="s">
        <v>8221</v>
      </c>
      <c r="J1454">
        <v>3</v>
      </c>
    </row>
    <row r="1455" spans="6:10">
      <c r="F1455" s="14" t="s">
        <v>8219</v>
      </c>
      <c r="G1455" s="14">
        <v>95</v>
      </c>
      <c r="I1455" t="s">
        <v>8221</v>
      </c>
      <c r="J1455">
        <v>0</v>
      </c>
    </row>
    <row r="1456" spans="6:10">
      <c r="F1456" s="15" t="s">
        <v>8219</v>
      </c>
      <c r="G1456" s="15">
        <v>35</v>
      </c>
      <c r="I1456" t="s">
        <v>8221</v>
      </c>
      <c r="J1456">
        <v>1</v>
      </c>
    </row>
    <row r="1457" spans="6:10">
      <c r="F1457" s="14" t="s">
        <v>8219</v>
      </c>
      <c r="G1457" s="14">
        <v>21</v>
      </c>
      <c r="I1457" t="s">
        <v>8221</v>
      </c>
      <c r="J1457">
        <v>0</v>
      </c>
    </row>
    <row r="1458" spans="6:10">
      <c r="F1458" s="15" t="s">
        <v>8219</v>
      </c>
      <c r="G1458" s="15">
        <v>93</v>
      </c>
      <c r="I1458" t="s">
        <v>8221</v>
      </c>
      <c r="J1458">
        <v>0</v>
      </c>
    </row>
    <row r="1459" spans="6:10">
      <c r="F1459" s="14" t="s">
        <v>8219</v>
      </c>
      <c r="G1459" s="14">
        <v>11</v>
      </c>
      <c r="I1459" t="s">
        <v>8221</v>
      </c>
      <c r="J1459">
        <v>3</v>
      </c>
    </row>
    <row r="1460" spans="6:10">
      <c r="F1460" s="15" t="s">
        <v>8219</v>
      </c>
      <c r="G1460" s="15">
        <v>21</v>
      </c>
      <c r="I1460" t="s">
        <v>8221</v>
      </c>
      <c r="J1460">
        <v>11</v>
      </c>
    </row>
    <row r="1461" spans="6:10">
      <c r="F1461" s="14" t="s">
        <v>8219</v>
      </c>
      <c r="G1461" s="14">
        <v>54</v>
      </c>
      <c r="I1461" t="s">
        <v>8221</v>
      </c>
      <c r="J1461">
        <v>6</v>
      </c>
    </row>
    <row r="1462" spans="6:10">
      <c r="F1462" s="15" t="s">
        <v>8219</v>
      </c>
      <c r="G1462" s="15">
        <v>31</v>
      </c>
      <c r="I1462" t="s">
        <v>8221</v>
      </c>
      <c r="J1462">
        <v>0</v>
      </c>
    </row>
    <row r="1463" spans="6:10">
      <c r="F1463" s="14" t="s">
        <v>8219</v>
      </c>
      <c r="G1463" s="14">
        <v>132</v>
      </c>
      <c r="I1463" t="s">
        <v>8221</v>
      </c>
      <c r="J1463">
        <v>67</v>
      </c>
    </row>
    <row r="1464" spans="6:10">
      <c r="F1464" s="15" t="s">
        <v>8219</v>
      </c>
      <c r="G1464" s="15">
        <v>3</v>
      </c>
      <c r="I1464" t="s">
        <v>8221</v>
      </c>
      <c r="J1464">
        <v>23</v>
      </c>
    </row>
    <row r="1465" spans="6:10">
      <c r="F1465" s="14" t="s">
        <v>8219</v>
      </c>
      <c r="G1465" s="14">
        <v>6</v>
      </c>
      <c r="I1465" t="s">
        <v>8221</v>
      </c>
      <c r="J1465">
        <v>72</v>
      </c>
    </row>
    <row r="1466" spans="6:10">
      <c r="F1466" s="15" t="s">
        <v>8219</v>
      </c>
      <c r="G1466" s="15">
        <v>10</v>
      </c>
      <c r="I1466" t="s">
        <v>8221</v>
      </c>
      <c r="J1466">
        <v>2</v>
      </c>
    </row>
    <row r="1467" spans="6:10">
      <c r="F1467" s="14" t="s">
        <v>8219</v>
      </c>
      <c r="G1467" s="14">
        <v>147</v>
      </c>
      <c r="I1467" t="s">
        <v>8221</v>
      </c>
      <c r="J1467">
        <v>15</v>
      </c>
    </row>
    <row r="1468" spans="6:10">
      <c r="F1468" s="15" t="s">
        <v>8219</v>
      </c>
      <c r="G1468" s="15">
        <v>199</v>
      </c>
      <c r="I1468" t="s">
        <v>8221</v>
      </c>
      <c r="J1468">
        <v>1</v>
      </c>
    </row>
    <row r="1469" spans="6:10">
      <c r="F1469" s="14" t="s">
        <v>8219</v>
      </c>
      <c r="G1469" s="14">
        <v>50</v>
      </c>
      <c r="I1469" t="s">
        <v>8221</v>
      </c>
      <c r="J1469">
        <v>2</v>
      </c>
    </row>
    <row r="1470" spans="6:10">
      <c r="F1470" s="15" t="s">
        <v>8219</v>
      </c>
      <c r="G1470" s="15">
        <v>21</v>
      </c>
      <c r="I1470" t="s">
        <v>8221</v>
      </c>
      <c r="J1470">
        <v>7</v>
      </c>
    </row>
    <row r="1471" spans="6:10">
      <c r="F1471" s="14" t="s">
        <v>8219</v>
      </c>
      <c r="G1471" s="14">
        <v>24</v>
      </c>
      <c r="I1471" t="s">
        <v>8221</v>
      </c>
      <c r="J1471">
        <v>16</v>
      </c>
    </row>
    <row r="1472" spans="6:10">
      <c r="F1472" s="15" t="s">
        <v>8219</v>
      </c>
      <c r="G1472" s="15">
        <v>32</v>
      </c>
      <c r="I1472" t="s">
        <v>8221</v>
      </c>
      <c r="J1472">
        <v>117</v>
      </c>
    </row>
    <row r="1473" spans="6:10">
      <c r="F1473" s="14" t="s">
        <v>8219</v>
      </c>
      <c r="G1473" s="14">
        <v>62</v>
      </c>
      <c r="I1473" t="s">
        <v>8221</v>
      </c>
      <c r="J1473">
        <v>2</v>
      </c>
    </row>
    <row r="1474" spans="6:10">
      <c r="F1474" s="15" t="s">
        <v>8219</v>
      </c>
      <c r="G1474" s="15">
        <v>9</v>
      </c>
      <c r="I1474" t="s">
        <v>8221</v>
      </c>
      <c r="J1474">
        <v>7</v>
      </c>
    </row>
    <row r="1475" spans="6:10">
      <c r="F1475" s="14" t="s">
        <v>8219</v>
      </c>
      <c r="G1475" s="14">
        <v>38</v>
      </c>
      <c r="I1475" t="s">
        <v>8221</v>
      </c>
      <c r="J1475">
        <v>3</v>
      </c>
    </row>
    <row r="1476" spans="6:10">
      <c r="F1476" s="15" t="s">
        <v>8219</v>
      </c>
      <c r="G1476" s="15">
        <v>54</v>
      </c>
      <c r="I1476" t="s">
        <v>8221</v>
      </c>
      <c r="J1476">
        <v>20</v>
      </c>
    </row>
    <row r="1477" spans="6:10">
      <c r="F1477" s="14" t="s">
        <v>8219</v>
      </c>
      <c r="G1477" s="14">
        <v>37</v>
      </c>
      <c r="I1477" t="s">
        <v>8221</v>
      </c>
      <c r="J1477">
        <v>50</v>
      </c>
    </row>
    <row r="1478" spans="6:10">
      <c r="F1478" s="15" t="s">
        <v>8219</v>
      </c>
      <c r="G1478" s="15">
        <v>39</v>
      </c>
      <c r="I1478" t="s">
        <v>8221</v>
      </c>
      <c r="J1478">
        <v>2</v>
      </c>
    </row>
    <row r="1479" spans="6:10">
      <c r="F1479" s="14" t="s">
        <v>8219</v>
      </c>
      <c r="G1479" s="14">
        <v>34</v>
      </c>
      <c r="I1479" t="s">
        <v>8221</v>
      </c>
      <c r="J1479">
        <v>3</v>
      </c>
    </row>
    <row r="1480" spans="6:10">
      <c r="F1480" s="15" t="s">
        <v>8219</v>
      </c>
      <c r="G1480" s="15">
        <v>55</v>
      </c>
      <c r="I1480" t="s">
        <v>8221</v>
      </c>
      <c r="J1480">
        <v>27</v>
      </c>
    </row>
    <row r="1481" spans="6:10">
      <c r="F1481" s="14" t="s">
        <v>8219</v>
      </c>
      <c r="G1481" s="14">
        <v>32</v>
      </c>
      <c r="I1481" t="s">
        <v>8221</v>
      </c>
      <c r="J1481">
        <v>7</v>
      </c>
    </row>
    <row r="1482" spans="6:10">
      <c r="F1482" s="15" t="s">
        <v>8219</v>
      </c>
      <c r="G1482" s="15">
        <v>25</v>
      </c>
      <c r="I1482" t="s">
        <v>8221</v>
      </c>
      <c r="J1482">
        <v>5</v>
      </c>
    </row>
    <row r="1483" spans="6:10">
      <c r="F1483" s="14" t="s">
        <v>8219</v>
      </c>
      <c r="G1483" s="14">
        <v>33</v>
      </c>
      <c r="I1483" t="s">
        <v>8221</v>
      </c>
      <c r="J1483">
        <v>0</v>
      </c>
    </row>
    <row r="1484" spans="6:10">
      <c r="F1484" s="15" t="s">
        <v>8219</v>
      </c>
      <c r="G1484" s="15">
        <v>108</v>
      </c>
      <c r="I1484" t="s">
        <v>8221</v>
      </c>
      <c r="J1484">
        <v>3</v>
      </c>
    </row>
    <row r="1485" spans="6:10">
      <c r="F1485" s="14" t="s">
        <v>8219</v>
      </c>
      <c r="G1485" s="14">
        <v>20</v>
      </c>
      <c r="I1485" t="s">
        <v>8221</v>
      </c>
      <c r="J1485">
        <v>6</v>
      </c>
    </row>
    <row r="1486" spans="6:10">
      <c r="F1486" s="15" t="s">
        <v>8219</v>
      </c>
      <c r="G1486" s="15">
        <v>98</v>
      </c>
      <c r="I1486" t="s">
        <v>8221</v>
      </c>
      <c r="J1486">
        <v>9</v>
      </c>
    </row>
    <row r="1487" spans="6:10">
      <c r="F1487" s="14" t="s">
        <v>8219</v>
      </c>
      <c r="G1487" s="14">
        <v>196</v>
      </c>
      <c r="I1487" t="s">
        <v>8221</v>
      </c>
      <c r="J1487">
        <v>3</v>
      </c>
    </row>
    <row r="1488" spans="6:10">
      <c r="F1488" s="15" t="s">
        <v>8219</v>
      </c>
      <c r="G1488" s="15">
        <v>39</v>
      </c>
      <c r="I1488" t="s">
        <v>8221</v>
      </c>
      <c r="J1488">
        <v>2</v>
      </c>
    </row>
    <row r="1489" spans="6:10">
      <c r="F1489" s="14" t="s">
        <v>8219</v>
      </c>
      <c r="G1489" s="14">
        <v>128</v>
      </c>
      <c r="I1489" t="s">
        <v>8221</v>
      </c>
      <c r="J1489">
        <v>3</v>
      </c>
    </row>
    <row r="1490" spans="6:10">
      <c r="F1490" s="15" t="s">
        <v>8219</v>
      </c>
      <c r="G1490" s="15">
        <v>71</v>
      </c>
      <c r="I1490" t="s">
        <v>8221</v>
      </c>
      <c r="J1490">
        <v>45</v>
      </c>
    </row>
    <row r="1491" spans="6:10">
      <c r="F1491" s="14" t="s">
        <v>8219</v>
      </c>
      <c r="G1491" s="14">
        <v>47</v>
      </c>
      <c r="I1491" t="s">
        <v>8221</v>
      </c>
      <c r="J1491">
        <v>9</v>
      </c>
    </row>
    <row r="1492" spans="6:10">
      <c r="F1492" s="15" t="s">
        <v>8219</v>
      </c>
      <c r="G1492" s="15">
        <v>17</v>
      </c>
      <c r="I1492" t="s">
        <v>8221</v>
      </c>
      <c r="J1492">
        <v>9</v>
      </c>
    </row>
    <row r="1493" spans="6:10">
      <c r="F1493" s="14" t="s">
        <v>8219</v>
      </c>
      <c r="G1493" s="14">
        <v>91</v>
      </c>
      <c r="I1493" t="s">
        <v>8221</v>
      </c>
      <c r="J1493">
        <v>21</v>
      </c>
    </row>
    <row r="1494" spans="6:10">
      <c r="F1494" s="15" t="s">
        <v>8219</v>
      </c>
      <c r="G1494" s="15">
        <v>43</v>
      </c>
      <c r="I1494" t="s">
        <v>8221</v>
      </c>
      <c r="J1494">
        <v>17</v>
      </c>
    </row>
    <row r="1495" spans="6:10">
      <c r="F1495" s="14" t="s">
        <v>8219</v>
      </c>
      <c r="G1495" s="14">
        <v>17</v>
      </c>
      <c r="I1495" t="s">
        <v>8221</v>
      </c>
      <c r="J1495">
        <v>1</v>
      </c>
    </row>
    <row r="1496" spans="6:10">
      <c r="F1496" s="15" t="s">
        <v>8219</v>
      </c>
      <c r="G1496" s="15">
        <v>33</v>
      </c>
      <c r="I1496" t="s">
        <v>8221</v>
      </c>
      <c r="J1496">
        <v>1</v>
      </c>
    </row>
    <row r="1497" spans="6:10">
      <c r="F1497" s="14" t="s">
        <v>8219</v>
      </c>
      <c r="G1497" s="14">
        <v>87</v>
      </c>
      <c r="I1497" t="s">
        <v>8221</v>
      </c>
      <c r="J1497">
        <v>14</v>
      </c>
    </row>
    <row r="1498" spans="6:10">
      <c r="F1498" s="15" t="s">
        <v>8219</v>
      </c>
      <c r="G1498" s="15">
        <v>113</v>
      </c>
      <c r="I1498" t="s">
        <v>8221</v>
      </c>
      <c r="J1498">
        <v>42</v>
      </c>
    </row>
    <row r="1499" spans="6:10">
      <c r="F1499" s="14" t="s">
        <v>8219</v>
      </c>
      <c r="G1499" s="14">
        <v>14</v>
      </c>
      <c r="I1499" t="s">
        <v>8221</v>
      </c>
      <c r="J1499">
        <v>27</v>
      </c>
    </row>
    <row r="1500" spans="6:10">
      <c r="F1500" s="15" t="s">
        <v>8219</v>
      </c>
      <c r="G1500" s="15">
        <v>30</v>
      </c>
      <c r="I1500" t="s">
        <v>8221</v>
      </c>
      <c r="J1500">
        <v>5</v>
      </c>
    </row>
    <row r="1501" spans="6:10">
      <c r="F1501" s="14" t="s">
        <v>8219</v>
      </c>
      <c r="G1501" s="14">
        <v>16</v>
      </c>
      <c r="I1501" t="s">
        <v>8221</v>
      </c>
      <c r="J1501">
        <v>13</v>
      </c>
    </row>
    <row r="1502" spans="6:10">
      <c r="F1502" s="15" t="s">
        <v>8219</v>
      </c>
      <c r="G1502" s="15">
        <v>46</v>
      </c>
      <c r="I1502" t="s">
        <v>8221</v>
      </c>
      <c r="J1502">
        <v>12</v>
      </c>
    </row>
    <row r="1503" spans="6:10">
      <c r="F1503" s="14" t="s">
        <v>8219</v>
      </c>
      <c r="G1503" s="14">
        <v>24</v>
      </c>
      <c r="I1503" t="s">
        <v>8221</v>
      </c>
      <c r="J1503">
        <v>90</v>
      </c>
    </row>
    <row r="1504" spans="6:10">
      <c r="F1504" s="15" t="s">
        <v>8219</v>
      </c>
      <c r="G1504" s="15">
        <v>97</v>
      </c>
      <c r="I1504" t="s">
        <v>8221</v>
      </c>
      <c r="J1504">
        <v>2</v>
      </c>
    </row>
    <row r="1505" spans="6:10">
      <c r="F1505" s="14" t="s">
        <v>8219</v>
      </c>
      <c r="G1505" s="14">
        <v>59</v>
      </c>
      <c r="I1505" t="s">
        <v>8221</v>
      </c>
      <c r="J1505">
        <v>5</v>
      </c>
    </row>
    <row r="1506" spans="6:10">
      <c r="F1506" s="15" t="s">
        <v>8219</v>
      </c>
      <c r="G1506" s="15">
        <v>1095</v>
      </c>
      <c r="I1506" t="s">
        <v>8221</v>
      </c>
      <c r="J1506">
        <v>31</v>
      </c>
    </row>
    <row r="1507" spans="6:10">
      <c r="F1507" s="14" t="s">
        <v>8219</v>
      </c>
      <c r="G1507" s="14">
        <v>218</v>
      </c>
      <c r="I1507" t="s">
        <v>8221</v>
      </c>
      <c r="J1507">
        <v>4</v>
      </c>
    </row>
    <row r="1508" spans="6:10">
      <c r="F1508" s="15" t="s">
        <v>8219</v>
      </c>
      <c r="G1508" s="15">
        <v>111</v>
      </c>
      <c r="I1508" t="s">
        <v>8221</v>
      </c>
      <c r="J1508">
        <v>29</v>
      </c>
    </row>
    <row r="1509" spans="6:10">
      <c r="F1509" s="14" t="s">
        <v>8219</v>
      </c>
      <c r="G1509" s="14">
        <v>56</v>
      </c>
      <c r="I1509" t="s">
        <v>8221</v>
      </c>
      <c r="J1509">
        <v>2</v>
      </c>
    </row>
    <row r="1510" spans="6:10">
      <c r="F1510" s="15" t="s">
        <v>8219</v>
      </c>
      <c r="G1510" s="15">
        <v>265</v>
      </c>
      <c r="I1510" t="s">
        <v>8221</v>
      </c>
      <c r="J1510">
        <v>114</v>
      </c>
    </row>
    <row r="1511" spans="6:10">
      <c r="F1511" s="14" t="s">
        <v>8219</v>
      </c>
      <c r="G1511" s="14">
        <v>28</v>
      </c>
      <c r="I1511" t="s">
        <v>8221</v>
      </c>
      <c r="J1511">
        <v>1</v>
      </c>
    </row>
    <row r="1512" spans="6:10">
      <c r="F1512" s="15" t="s">
        <v>8219</v>
      </c>
      <c r="G1512" s="15">
        <v>364</v>
      </c>
      <c r="I1512" t="s">
        <v>8221</v>
      </c>
      <c r="J1512">
        <v>76</v>
      </c>
    </row>
    <row r="1513" spans="6:10">
      <c r="F1513" s="14" t="s">
        <v>8219</v>
      </c>
      <c r="G1513" s="14">
        <v>27</v>
      </c>
      <c r="I1513" t="s">
        <v>8221</v>
      </c>
      <c r="J1513">
        <v>9</v>
      </c>
    </row>
    <row r="1514" spans="6:10">
      <c r="F1514" s="15" t="s">
        <v>8219</v>
      </c>
      <c r="G1514" s="15">
        <v>93</v>
      </c>
      <c r="I1514" t="s">
        <v>8221</v>
      </c>
      <c r="J1514">
        <v>37</v>
      </c>
    </row>
    <row r="1515" spans="6:10">
      <c r="F1515" s="14" t="s">
        <v>8219</v>
      </c>
      <c r="G1515" s="14">
        <v>64</v>
      </c>
      <c r="I1515" t="s">
        <v>8221</v>
      </c>
      <c r="J1515">
        <v>0</v>
      </c>
    </row>
    <row r="1516" spans="6:10">
      <c r="F1516" s="15" t="s">
        <v>8219</v>
      </c>
      <c r="G1516" s="15">
        <v>22</v>
      </c>
      <c r="I1516" t="s">
        <v>8221</v>
      </c>
      <c r="J1516">
        <v>1</v>
      </c>
    </row>
    <row r="1517" spans="6:10">
      <c r="F1517" s="14" t="s">
        <v>8219</v>
      </c>
      <c r="G1517" s="14">
        <v>59</v>
      </c>
      <c r="I1517" t="s">
        <v>8221</v>
      </c>
      <c r="J1517">
        <v>10</v>
      </c>
    </row>
    <row r="1518" spans="6:10">
      <c r="F1518" s="15" t="s">
        <v>8219</v>
      </c>
      <c r="G1518" s="15">
        <v>249</v>
      </c>
      <c r="I1518" t="s">
        <v>8221</v>
      </c>
      <c r="J1518">
        <v>1</v>
      </c>
    </row>
    <row r="1519" spans="6:10">
      <c r="F1519" s="14" t="s">
        <v>8219</v>
      </c>
      <c r="G1519" s="14">
        <v>392</v>
      </c>
      <c r="I1519" t="s">
        <v>8221</v>
      </c>
      <c r="J1519">
        <v>2</v>
      </c>
    </row>
    <row r="1520" spans="6:10">
      <c r="F1520" s="15" t="s">
        <v>8219</v>
      </c>
      <c r="G1520" s="15">
        <v>115</v>
      </c>
      <c r="I1520" t="s">
        <v>8221</v>
      </c>
      <c r="J1520">
        <v>1</v>
      </c>
    </row>
    <row r="1521" spans="6:10">
      <c r="F1521" s="14" t="s">
        <v>8219</v>
      </c>
      <c r="G1521" s="14">
        <v>433</v>
      </c>
      <c r="I1521" t="s">
        <v>8221</v>
      </c>
      <c r="J1521">
        <v>10</v>
      </c>
    </row>
    <row r="1522" spans="6:10">
      <c r="F1522" s="15" t="s">
        <v>8219</v>
      </c>
      <c r="G1522" s="15">
        <v>20</v>
      </c>
      <c r="I1522" t="s">
        <v>8220</v>
      </c>
      <c r="J1522">
        <v>1</v>
      </c>
    </row>
    <row r="1523" spans="6:10">
      <c r="F1523" s="14" t="s">
        <v>8219</v>
      </c>
      <c r="G1523" s="14">
        <v>8</v>
      </c>
      <c r="I1523" t="s">
        <v>8220</v>
      </c>
      <c r="J1523">
        <v>2</v>
      </c>
    </row>
    <row r="1524" spans="6:10">
      <c r="F1524" s="15" t="s">
        <v>8219</v>
      </c>
      <c r="G1524" s="15">
        <v>175</v>
      </c>
      <c r="I1524" t="s">
        <v>8220</v>
      </c>
      <c r="J1524">
        <v>348</v>
      </c>
    </row>
    <row r="1525" spans="6:10">
      <c r="F1525" s="14" t="s">
        <v>8219</v>
      </c>
      <c r="G1525" s="14">
        <v>104</v>
      </c>
      <c r="I1525" t="s">
        <v>8220</v>
      </c>
      <c r="J1525">
        <v>4</v>
      </c>
    </row>
    <row r="1526" spans="6:10">
      <c r="F1526" s="15" t="s">
        <v>8219</v>
      </c>
      <c r="G1526" s="15">
        <v>17</v>
      </c>
      <c r="I1526" t="s">
        <v>8220</v>
      </c>
      <c r="J1526">
        <v>0</v>
      </c>
    </row>
    <row r="1527" spans="6:10">
      <c r="F1527" s="14" t="s">
        <v>8219</v>
      </c>
      <c r="G1527" s="14">
        <v>277</v>
      </c>
      <c r="I1527" t="s">
        <v>8220</v>
      </c>
      <c r="J1527">
        <v>17</v>
      </c>
    </row>
    <row r="1528" spans="6:10">
      <c r="F1528" s="15" t="s">
        <v>8219</v>
      </c>
      <c r="G1528" s="15">
        <v>118</v>
      </c>
      <c r="I1528" t="s">
        <v>8220</v>
      </c>
      <c r="J1528">
        <v>0</v>
      </c>
    </row>
    <row r="1529" spans="6:10">
      <c r="F1529" s="14" t="s">
        <v>8219</v>
      </c>
      <c r="G1529" s="14">
        <v>97</v>
      </c>
      <c r="I1529" t="s">
        <v>8221</v>
      </c>
      <c r="J1529">
        <v>9</v>
      </c>
    </row>
    <row r="1530" spans="6:10">
      <c r="F1530" s="15" t="s">
        <v>8219</v>
      </c>
      <c r="G1530" s="15">
        <v>20</v>
      </c>
      <c r="I1530" t="s">
        <v>8221</v>
      </c>
      <c r="J1530">
        <v>19</v>
      </c>
    </row>
    <row r="1531" spans="6:10">
      <c r="F1531" s="14" t="s">
        <v>8219</v>
      </c>
      <c r="G1531" s="14">
        <v>26</v>
      </c>
      <c r="I1531" t="s">
        <v>8221</v>
      </c>
      <c r="J1531">
        <v>0</v>
      </c>
    </row>
    <row r="1532" spans="6:10">
      <c r="F1532" s="15" t="s">
        <v>8219</v>
      </c>
      <c r="G1532" s="15">
        <v>128</v>
      </c>
      <c r="I1532" t="s">
        <v>8221</v>
      </c>
      <c r="J1532">
        <v>4</v>
      </c>
    </row>
    <row r="1533" spans="6:10">
      <c r="F1533" s="14" t="s">
        <v>8219</v>
      </c>
      <c r="G1533" s="14">
        <v>15</v>
      </c>
      <c r="I1533" t="s">
        <v>8221</v>
      </c>
      <c r="J1533">
        <v>8</v>
      </c>
    </row>
    <row r="1534" spans="6:10">
      <c r="F1534" s="15" t="s">
        <v>8219</v>
      </c>
      <c r="G1534" s="15">
        <v>25</v>
      </c>
      <c r="I1534" t="s">
        <v>8221</v>
      </c>
      <c r="J1534">
        <v>24</v>
      </c>
    </row>
    <row r="1535" spans="6:10">
      <c r="F1535" s="14" t="s">
        <v>8219</v>
      </c>
      <c r="G1535" s="14">
        <v>55</v>
      </c>
      <c r="I1535" t="s">
        <v>8221</v>
      </c>
      <c r="J1535">
        <v>0</v>
      </c>
    </row>
    <row r="1536" spans="6:10">
      <c r="F1536" s="15" t="s">
        <v>8219</v>
      </c>
      <c r="G1536" s="15">
        <v>107</v>
      </c>
      <c r="I1536" t="s">
        <v>8221</v>
      </c>
      <c r="J1536">
        <v>39</v>
      </c>
    </row>
    <row r="1537" spans="6:10">
      <c r="F1537" s="14" t="s">
        <v>8219</v>
      </c>
      <c r="G1537" s="14">
        <v>557</v>
      </c>
      <c r="I1537" t="s">
        <v>8221</v>
      </c>
      <c r="J1537">
        <v>6</v>
      </c>
    </row>
    <row r="1538" spans="6:10">
      <c r="F1538" s="15" t="s">
        <v>8219</v>
      </c>
      <c r="G1538" s="15">
        <v>40</v>
      </c>
      <c r="I1538" t="s">
        <v>8221</v>
      </c>
      <c r="J1538">
        <v>4</v>
      </c>
    </row>
    <row r="1539" spans="6:10">
      <c r="F1539" s="14" t="s">
        <v>8219</v>
      </c>
      <c r="G1539" s="14">
        <v>36</v>
      </c>
      <c r="I1539" t="s">
        <v>8221</v>
      </c>
      <c r="J1539">
        <v>3</v>
      </c>
    </row>
    <row r="1540" spans="6:10">
      <c r="F1540" s="15" t="s">
        <v>8219</v>
      </c>
      <c r="G1540" s="15">
        <v>159</v>
      </c>
      <c r="I1540" t="s">
        <v>8221</v>
      </c>
      <c r="J1540">
        <v>53</v>
      </c>
    </row>
    <row r="1541" spans="6:10">
      <c r="F1541" s="14" t="s">
        <v>8219</v>
      </c>
      <c r="G1541" s="14">
        <v>41</v>
      </c>
      <c r="I1541" t="s">
        <v>8221</v>
      </c>
      <c r="J1541">
        <v>1</v>
      </c>
    </row>
    <row r="1542" spans="6:10">
      <c r="F1542" s="15" t="s">
        <v>8219</v>
      </c>
      <c r="G1542" s="15">
        <v>226</v>
      </c>
      <c r="I1542" t="s">
        <v>8221</v>
      </c>
      <c r="J1542">
        <v>2</v>
      </c>
    </row>
    <row r="1543" spans="6:10">
      <c r="F1543" s="14" t="s">
        <v>8219</v>
      </c>
      <c r="G1543" s="14">
        <v>30</v>
      </c>
      <c r="I1543" t="s">
        <v>8221</v>
      </c>
      <c r="J1543">
        <v>25</v>
      </c>
    </row>
    <row r="1544" spans="6:10">
      <c r="F1544" s="15" t="s">
        <v>8219</v>
      </c>
      <c r="G1544" s="15">
        <v>103</v>
      </c>
      <c r="I1544" t="s">
        <v>8221</v>
      </c>
      <c r="J1544">
        <v>6</v>
      </c>
    </row>
    <row r="1545" spans="6:10">
      <c r="F1545" s="14" t="s">
        <v>8219</v>
      </c>
      <c r="G1545" s="14">
        <v>62</v>
      </c>
      <c r="I1545" t="s">
        <v>8221</v>
      </c>
      <c r="J1545">
        <v>0</v>
      </c>
    </row>
    <row r="1546" spans="6:10">
      <c r="F1546" s="15" t="s">
        <v>8219</v>
      </c>
      <c r="G1546" s="15">
        <v>6</v>
      </c>
      <c r="I1546" t="s">
        <v>8221</v>
      </c>
      <c r="J1546">
        <v>12</v>
      </c>
    </row>
    <row r="1547" spans="6:10">
      <c r="F1547" s="14" t="s">
        <v>8219</v>
      </c>
      <c r="G1547" s="14">
        <v>182</v>
      </c>
      <c r="I1547" t="s">
        <v>8221</v>
      </c>
      <c r="J1547">
        <v>0</v>
      </c>
    </row>
    <row r="1548" spans="6:10">
      <c r="F1548" s="15" t="s">
        <v>8219</v>
      </c>
      <c r="G1548" s="15">
        <v>145</v>
      </c>
      <c r="I1548" t="s">
        <v>8221</v>
      </c>
      <c r="J1548">
        <v>36</v>
      </c>
    </row>
    <row r="1549" spans="6:10">
      <c r="F1549" s="14" t="s">
        <v>8219</v>
      </c>
      <c r="G1549" s="14">
        <v>25</v>
      </c>
      <c r="I1549" t="s">
        <v>8221</v>
      </c>
      <c r="J1549">
        <v>0</v>
      </c>
    </row>
    <row r="1550" spans="6:10">
      <c r="F1550" s="15" t="s">
        <v>8219</v>
      </c>
      <c r="G1550" s="15">
        <v>320</v>
      </c>
      <c r="I1550" t="s">
        <v>8221</v>
      </c>
      <c r="J1550">
        <v>2</v>
      </c>
    </row>
    <row r="1551" spans="6:10">
      <c r="F1551" s="14" t="s">
        <v>8219</v>
      </c>
      <c r="G1551" s="14">
        <v>99</v>
      </c>
      <c r="I1551" t="s">
        <v>8221</v>
      </c>
      <c r="J1551">
        <v>1</v>
      </c>
    </row>
    <row r="1552" spans="6:10">
      <c r="F1552" s="15" t="s">
        <v>8219</v>
      </c>
      <c r="G1552" s="15">
        <v>348</v>
      </c>
      <c r="I1552" t="s">
        <v>8221</v>
      </c>
      <c r="J1552">
        <v>59</v>
      </c>
    </row>
    <row r="1553" spans="6:10">
      <c r="F1553" s="14" t="s">
        <v>8219</v>
      </c>
      <c r="G1553" s="14">
        <v>41</v>
      </c>
      <c r="I1553" t="s">
        <v>8221</v>
      </c>
      <c r="J1553">
        <v>1</v>
      </c>
    </row>
    <row r="1554" spans="6:10">
      <c r="F1554" s="15" t="s">
        <v>8219</v>
      </c>
      <c r="G1554" s="15">
        <v>29</v>
      </c>
      <c r="I1554" t="s">
        <v>8221</v>
      </c>
      <c r="J1554">
        <v>31</v>
      </c>
    </row>
    <row r="1555" spans="6:10">
      <c r="F1555" s="14" t="s">
        <v>8219</v>
      </c>
      <c r="G1555" s="14">
        <v>25</v>
      </c>
      <c r="I1555" t="s">
        <v>8221</v>
      </c>
      <c r="J1555">
        <v>18</v>
      </c>
    </row>
    <row r="1556" spans="6:10">
      <c r="F1556" s="15" t="s">
        <v>8219</v>
      </c>
      <c r="G1556" s="15">
        <v>23</v>
      </c>
      <c r="I1556" t="s">
        <v>8221</v>
      </c>
      <c r="J1556">
        <v>10</v>
      </c>
    </row>
    <row r="1557" spans="6:10">
      <c r="F1557" s="14" t="s">
        <v>8219</v>
      </c>
      <c r="G1557" s="14">
        <v>1260</v>
      </c>
      <c r="I1557" t="s">
        <v>8221</v>
      </c>
      <c r="J1557">
        <v>0</v>
      </c>
    </row>
    <row r="1558" spans="6:10">
      <c r="F1558" s="15" t="s">
        <v>8219</v>
      </c>
      <c r="G1558" s="15">
        <v>307</v>
      </c>
      <c r="I1558" t="s">
        <v>8221</v>
      </c>
      <c r="J1558">
        <v>14</v>
      </c>
    </row>
    <row r="1559" spans="6:10">
      <c r="F1559" s="14" t="s">
        <v>8219</v>
      </c>
      <c r="G1559" s="14">
        <v>329</v>
      </c>
      <c r="I1559" t="s">
        <v>8221</v>
      </c>
      <c r="J1559">
        <v>2</v>
      </c>
    </row>
    <row r="1560" spans="6:10">
      <c r="F1560" s="15" t="s">
        <v>8219</v>
      </c>
      <c r="G1560" s="15">
        <v>32</v>
      </c>
      <c r="I1560" t="s">
        <v>8221</v>
      </c>
      <c r="J1560">
        <v>1</v>
      </c>
    </row>
    <row r="1561" spans="6:10">
      <c r="F1561" s="14" t="s">
        <v>8219</v>
      </c>
      <c r="G1561" s="14">
        <v>27</v>
      </c>
      <c r="I1561" t="s">
        <v>8221</v>
      </c>
      <c r="J1561">
        <v>3</v>
      </c>
    </row>
    <row r="1562" spans="6:10">
      <c r="F1562" s="15" t="s">
        <v>8219</v>
      </c>
      <c r="G1562" s="15">
        <v>236</v>
      </c>
      <c r="I1562" t="s">
        <v>8221</v>
      </c>
      <c r="J1562">
        <v>0</v>
      </c>
    </row>
    <row r="1563" spans="6:10">
      <c r="F1563" s="14" t="s">
        <v>8219</v>
      </c>
      <c r="G1563" s="14">
        <v>42</v>
      </c>
      <c r="I1563" t="s">
        <v>8221</v>
      </c>
      <c r="J1563">
        <v>2</v>
      </c>
    </row>
    <row r="1564" spans="6:10">
      <c r="F1564" s="15" t="s">
        <v>8219</v>
      </c>
      <c r="G1564" s="15">
        <v>95</v>
      </c>
      <c r="I1564" t="s">
        <v>8221</v>
      </c>
      <c r="J1564">
        <v>0</v>
      </c>
    </row>
    <row r="1565" spans="6:10">
      <c r="F1565" s="14" t="s">
        <v>8219</v>
      </c>
      <c r="G1565" s="14">
        <v>37</v>
      </c>
      <c r="I1565" t="s">
        <v>8221</v>
      </c>
      <c r="J1565">
        <v>12</v>
      </c>
    </row>
    <row r="1566" spans="6:10">
      <c r="F1566" s="15" t="s">
        <v>8219</v>
      </c>
      <c r="G1566" s="15">
        <v>128</v>
      </c>
      <c r="I1566" t="s">
        <v>8221</v>
      </c>
      <c r="J1566">
        <v>1</v>
      </c>
    </row>
    <row r="1567" spans="6:10">
      <c r="F1567" s="14" t="s">
        <v>8219</v>
      </c>
      <c r="G1567" s="14">
        <v>156</v>
      </c>
      <c r="I1567" t="s">
        <v>8221</v>
      </c>
      <c r="J1567">
        <v>8</v>
      </c>
    </row>
    <row r="1568" spans="6:10">
      <c r="F1568" s="15" t="s">
        <v>8219</v>
      </c>
      <c r="G1568" s="15">
        <v>64</v>
      </c>
      <c r="I1568" t="s">
        <v>8221</v>
      </c>
      <c r="J1568">
        <v>2</v>
      </c>
    </row>
    <row r="1569" spans="6:10">
      <c r="F1569" s="14" t="s">
        <v>8219</v>
      </c>
      <c r="G1569" s="14">
        <v>58</v>
      </c>
      <c r="I1569" t="s">
        <v>8221</v>
      </c>
      <c r="J1569">
        <v>31</v>
      </c>
    </row>
    <row r="1570" spans="6:10">
      <c r="F1570" s="15" t="s">
        <v>8219</v>
      </c>
      <c r="G1570" s="15">
        <v>20</v>
      </c>
      <c r="I1570" t="s">
        <v>8221</v>
      </c>
      <c r="J1570">
        <v>5</v>
      </c>
    </row>
    <row r="1571" spans="6:10">
      <c r="F1571" s="14" t="s">
        <v>8219</v>
      </c>
      <c r="G1571" s="14">
        <v>47</v>
      </c>
      <c r="I1571" t="s">
        <v>8221</v>
      </c>
      <c r="J1571">
        <v>1</v>
      </c>
    </row>
    <row r="1572" spans="6:10">
      <c r="F1572" s="15" t="s">
        <v>8219</v>
      </c>
      <c r="G1572" s="15">
        <v>54</v>
      </c>
      <c r="I1572" t="s">
        <v>8221</v>
      </c>
      <c r="J1572">
        <v>12</v>
      </c>
    </row>
    <row r="1573" spans="6:10">
      <c r="F1573" s="14" t="s">
        <v>8219</v>
      </c>
      <c r="G1573" s="14">
        <v>9</v>
      </c>
      <c r="I1573" t="s">
        <v>8221</v>
      </c>
      <c r="J1573">
        <v>4</v>
      </c>
    </row>
    <row r="1574" spans="6:10">
      <c r="F1574" s="15" t="s">
        <v>8219</v>
      </c>
      <c r="G1574" s="15">
        <v>213</v>
      </c>
      <c r="I1574" t="s">
        <v>8221</v>
      </c>
      <c r="J1574">
        <v>0</v>
      </c>
    </row>
    <row r="1575" spans="6:10">
      <c r="F1575" s="14" t="s">
        <v>8219</v>
      </c>
      <c r="G1575" s="14">
        <v>57</v>
      </c>
      <c r="I1575" t="s">
        <v>8221</v>
      </c>
      <c r="J1575">
        <v>7</v>
      </c>
    </row>
    <row r="1576" spans="6:10">
      <c r="F1576" s="15" t="s">
        <v>8219</v>
      </c>
      <c r="G1576" s="15">
        <v>25</v>
      </c>
      <c r="I1576" t="s">
        <v>8221</v>
      </c>
      <c r="J1576">
        <v>2</v>
      </c>
    </row>
    <row r="1577" spans="6:10">
      <c r="F1577" s="14" t="s">
        <v>8219</v>
      </c>
      <c r="G1577" s="14">
        <v>104</v>
      </c>
      <c r="I1577" t="s">
        <v>8221</v>
      </c>
      <c r="J1577">
        <v>1</v>
      </c>
    </row>
    <row r="1578" spans="6:10">
      <c r="F1578" s="15" t="s">
        <v>8219</v>
      </c>
      <c r="G1578" s="15">
        <v>34</v>
      </c>
      <c r="I1578" t="s">
        <v>8221</v>
      </c>
      <c r="J1578">
        <v>4</v>
      </c>
    </row>
    <row r="1579" spans="6:10">
      <c r="F1579" s="14" t="s">
        <v>8219</v>
      </c>
      <c r="G1579" s="14">
        <v>67</v>
      </c>
      <c r="I1579" t="s">
        <v>8221</v>
      </c>
      <c r="J1579">
        <v>6</v>
      </c>
    </row>
    <row r="1580" spans="6:10">
      <c r="F1580" s="15" t="s">
        <v>8219</v>
      </c>
      <c r="G1580" s="15">
        <v>241</v>
      </c>
      <c r="I1580" t="s">
        <v>8221</v>
      </c>
      <c r="J1580">
        <v>8</v>
      </c>
    </row>
    <row r="1581" spans="6:10">
      <c r="F1581" s="14" t="s">
        <v>8219</v>
      </c>
      <c r="G1581" s="14">
        <v>123</v>
      </c>
      <c r="I1581" t="s">
        <v>8221</v>
      </c>
      <c r="J1581">
        <v>14</v>
      </c>
    </row>
    <row r="1582" spans="6:10">
      <c r="F1582" s="15" t="s">
        <v>8219</v>
      </c>
      <c r="G1582" s="15">
        <v>302</v>
      </c>
      <c r="I1582" t="s">
        <v>8221</v>
      </c>
      <c r="J1582">
        <v>0</v>
      </c>
    </row>
    <row r="1583" spans="6:10">
      <c r="F1583" s="14" t="s">
        <v>8219</v>
      </c>
      <c r="G1583" s="14">
        <v>89</v>
      </c>
      <c r="I1583" t="s">
        <v>8221</v>
      </c>
      <c r="J1583">
        <v>4</v>
      </c>
    </row>
    <row r="1584" spans="6:10">
      <c r="F1584" s="15" t="s">
        <v>8219</v>
      </c>
      <c r="G1584" s="15">
        <v>41</v>
      </c>
      <c r="I1584" t="s">
        <v>8221</v>
      </c>
      <c r="J1584">
        <v>0</v>
      </c>
    </row>
    <row r="1585" spans="6:10">
      <c r="F1585" s="14" t="s">
        <v>8219</v>
      </c>
      <c r="G1585" s="14">
        <v>69</v>
      </c>
      <c r="I1585" t="s">
        <v>8221</v>
      </c>
      <c r="J1585">
        <v>0</v>
      </c>
    </row>
    <row r="1586" spans="6:10">
      <c r="F1586" s="15" t="s">
        <v>8219</v>
      </c>
      <c r="G1586" s="15">
        <v>52</v>
      </c>
      <c r="I1586" t="s">
        <v>8221</v>
      </c>
      <c r="J1586">
        <v>1</v>
      </c>
    </row>
    <row r="1587" spans="6:10">
      <c r="F1587" s="14" t="s">
        <v>8219</v>
      </c>
      <c r="G1587" s="14">
        <v>57</v>
      </c>
      <c r="I1587" t="s">
        <v>8221</v>
      </c>
      <c r="J1587">
        <v>1</v>
      </c>
    </row>
    <row r="1588" spans="6:10">
      <c r="F1588" s="15" t="s">
        <v>8219</v>
      </c>
      <c r="G1588" s="15">
        <v>74</v>
      </c>
      <c r="I1588" t="s">
        <v>8221</v>
      </c>
      <c r="J1588">
        <v>1</v>
      </c>
    </row>
    <row r="1589" spans="6:10">
      <c r="F1589" s="14" t="s">
        <v>8219</v>
      </c>
      <c r="G1589" s="14">
        <v>63</v>
      </c>
      <c r="I1589" t="s">
        <v>8221</v>
      </c>
      <c r="J1589">
        <v>1</v>
      </c>
    </row>
    <row r="1590" spans="6:10">
      <c r="F1590" s="15" t="s">
        <v>8219</v>
      </c>
      <c r="G1590" s="15">
        <v>72</v>
      </c>
      <c r="I1590" t="s">
        <v>8221</v>
      </c>
      <c r="J1590">
        <v>4</v>
      </c>
    </row>
    <row r="1591" spans="6:10">
      <c r="F1591" s="14" t="s">
        <v>8219</v>
      </c>
      <c r="G1591" s="14">
        <v>71</v>
      </c>
      <c r="I1591" t="s">
        <v>8221</v>
      </c>
      <c r="J1591">
        <v>0</v>
      </c>
    </row>
    <row r="1592" spans="6:10">
      <c r="F1592" s="15" t="s">
        <v>8219</v>
      </c>
      <c r="G1592" s="15">
        <v>21</v>
      </c>
      <c r="I1592" t="s">
        <v>8221</v>
      </c>
      <c r="J1592">
        <v>0</v>
      </c>
    </row>
    <row r="1593" spans="6:10">
      <c r="F1593" s="14" t="s">
        <v>8219</v>
      </c>
      <c r="G1593" s="14">
        <v>930</v>
      </c>
      <c r="I1593" t="s">
        <v>8221</v>
      </c>
      <c r="J1593">
        <v>2</v>
      </c>
    </row>
    <row r="1594" spans="6:10">
      <c r="F1594" s="15" t="s">
        <v>8219</v>
      </c>
      <c r="G1594" s="15">
        <v>55</v>
      </c>
      <c r="I1594" t="s">
        <v>8221</v>
      </c>
      <c r="J1594">
        <v>24</v>
      </c>
    </row>
    <row r="1595" spans="6:10">
      <c r="F1595" s="14" t="s">
        <v>8219</v>
      </c>
      <c r="G1595" s="14">
        <v>61</v>
      </c>
      <c r="I1595" t="s">
        <v>8221</v>
      </c>
      <c r="J1595">
        <v>1</v>
      </c>
    </row>
    <row r="1596" spans="6:10">
      <c r="F1596" s="15" t="s">
        <v>8219</v>
      </c>
      <c r="G1596" s="15">
        <v>82</v>
      </c>
      <c r="I1596" t="s">
        <v>8221</v>
      </c>
      <c r="J1596">
        <v>2</v>
      </c>
    </row>
    <row r="1597" spans="6:10">
      <c r="F1597" s="14" t="s">
        <v>8219</v>
      </c>
      <c r="G1597" s="14">
        <v>71</v>
      </c>
      <c r="I1597" t="s">
        <v>8221</v>
      </c>
      <c r="J1597">
        <v>1</v>
      </c>
    </row>
    <row r="1598" spans="6:10">
      <c r="F1598" s="15" t="s">
        <v>8219</v>
      </c>
      <c r="G1598" s="15">
        <v>117</v>
      </c>
      <c r="I1598" t="s">
        <v>8221</v>
      </c>
      <c r="J1598">
        <v>37</v>
      </c>
    </row>
    <row r="1599" spans="6:10">
      <c r="F1599" s="14" t="s">
        <v>8219</v>
      </c>
      <c r="G1599" s="14">
        <v>29</v>
      </c>
      <c r="I1599" t="s">
        <v>8221</v>
      </c>
      <c r="J1599">
        <v>5</v>
      </c>
    </row>
    <row r="1600" spans="6:10">
      <c r="F1600" s="15" t="s">
        <v>8219</v>
      </c>
      <c r="G1600" s="15">
        <v>74</v>
      </c>
      <c r="I1600" t="s">
        <v>8221</v>
      </c>
      <c r="J1600">
        <v>4</v>
      </c>
    </row>
    <row r="1601" spans="6:10">
      <c r="F1601" s="14" t="s">
        <v>8219</v>
      </c>
      <c r="G1601" s="14">
        <v>23</v>
      </c>
      <c r="I1601" t="s">
        <v>8221</v>
      </c>
      <c r="J1601">
        <v>16</v>
      </c>
    </row>
    <row r="1602" spans="6:10">
      <c r="F1602" s="15" t="s">
        <v>8219</v>
      </c>
      <c r="G1602" s="15">
        <v>60</v>
      </c>
      <c r="I1602" t="s">
        <v>8221</v>
      </c>
      <c r="J1602">
        <v>9</v>
      </c>
    </row>
    <row r="1603" spans="6:10">
      <c r="F1603" s="14" t="s">
        <v>8219</v>
      </c>
      <c r="G1603" s="14">
        <v>55</v>
      </c>
      <c r="I1603" t="s">
        <v>8221</v>
      </c>
      <c r="J1603">
        <v>0</v>
      </c>
    </row>
    <row r="1604" spans="6:10">
      <c r="F1604" s="15" t="s">
        <v>8219</v>
      </c>
      <c r="G1604" s="15">
        <v>51</v>
      </c>
      <c r="I1604" t="s">
        <v>8221</v>
      </c>
      <c r="J1604">
        <v>40</v>
      </c>
    </row>
    <row r="1605" spans="6:10">
      <c r="F1605" s="14" t="s">
        <v>8219</v>
      </c>
      <c r="G1605" s="14">
        <v>78</v>
      </c>
      <c r="I1605" t="s">
        <v>8221</v>
      </c>
      <c r="J1605">
        <v>0</v>
      </c>
    </row>
    <row r="1606" spans="6:10">
      <c r="F1606" s="15" t="s">
        <v>8219</v>
      </c>
      <c r="G1606" s="15">
        <v>62</v>
      </c>
      <c r="I1606" t="s">
        <v>8221</v>
      </c>
      <c r="J1606">
        <v>2</v>
      </c>
    </row>
    <row r="1607" spans="6:10">
      <c r="F1607" s="14" t="s">
        <v>8219</v>
      </c>
      <c r="G1607" s="14">
        <v>45</v>
      </c>
      <c r="I1607" t="s">
        <v>8221</v>
      </c>
      <c r="J1607">
        <v>1</v>
      </c>
    </row>
    <row r="1608" spans="6:10">
      <c r="F1608" s="15" t="s">
        <v>8219</v>
      </c>
      <c r="G1608" s="15">
        <v>15</v>
      </c>
      <c r="I1608" t="s">
        <v>8221</v>
      </c>
      <c r="J1608">
        <v>9</v>
      </c>
    </row>
    <row r="1609" spans="6:10">
      <c r="F1609" s="14" t="s">
        <v>8219</v>
      </c>
      <c r="G1609" s="14">
        <v>151</v>
      </c>
      <c r="I1609" t="s">
        <v>8221</v>
      </c>
      <c r="J1609">
        <v>34</v>
      </c>
    </row>
    <row r="1610" spans="6:10">
      <c r="F1610" s="15" t="s">
        <v>8219</v>
      </c>
      <c r="G1610" s="15">
        <v>68</v>
      </c>
      <c r="I1610" t="s">
        <v>8221</v>
      </c>
      <c r="J1610">
        <v>23</v>
      </c>
    </row>
    <row r="1611" spans="6:10">
      <c r="F1611" s="14" t="s">
        <v>8219</v>
      </c>
      <c r="G1611" s="14">
        <v>46</v>
      </c>
      <c r="I1611" t="s">
        <v>8221</v>
      </c>
      <c r="J1611">
        <v>19</v>
      </c>
    </row>
    <row r="1612" spans="6:10">
      <c r="F1612" s="15" t="s">
        <v>8219</v>
      </c>
      <c r="G1612" s="15">
        <v>24</v>
      </c>
      <c r="I1612" t="s">
        <v>8221</v>
      </c>
      <c r="J1612">
        <v>50</v>
      </c>
    </row>
    <row r="1613" spans="6:10">
      <c r="F1613" s="14" t="s">
        <v>8219</v>
      </c>
      <c r="G1613" s="14">
        <v>70</v>
      </c>
      <c r="I1613" t="s">
        <v>8221</v>
      </c>
      <c r="J1613">
        <v>12</v>
      </c>
    </row>
    <row r="1614" spans="6:10">
      <c r="F1614" s="15" t="s">
        <v>8219</v>
      </c>
      <c r="G1614" s="15">
        <v>244</v>
      </c>
      <c r="I1614" t="s">
        <v>8221</v>
      </c>
      <c r="J1614">
        <v>8</v>
      </c>
    </row>
    <row r="1615" spans="6:10">
      <c r="F1615" s="14" t="s">
        <v>8219</v>
      </c>
      <c r="G1615" s="14">
        <v>82</v>
      </c>
      <c r="I1615" t="s">
        <v>8221</v>
      </c>
      <c r="J1615">
        <v>9</v>
      </c>
    </row>
    <row r="1616" spans="6:10">
      <c r="F1616" s="15" t="s">
        <v>8219</v>
      </c>
      <c r="G1616" s="15">
        <v>226</v>
      </c>
      <c r="I1616" t="s">
        <v>8221</v>
      </c>
      <c r="J1616">
        <v>43</v>
      </c>
    </row>
    <row r="1617" spans="6:10">
      <c r="F1617" s="14" t="s">
        <v>8219</v>
      </c>
      <c r="G1617" s="14">
        <v>60</v>
      </c>
      <c r="I1617" t="s">
        <v>8221</v>
      </c>
      <c r="J1617">
        <v>28</v>
      </c>
    </row>
    <row r="1618" spans="6:10">
      <c r="F1618" s="15" t="s">
        <v>8219</v>
      </c>
      <c r="G1618" s="15">
        <v>322</v>
      </c>
      <c r="I1618" t="s">
        <v>8221</v>
      </c>
      <c r="J1618">
        <v>4</v>
      </c>
    </row>
    <row r="1619" spans="6:10">
      <c r="F1619" s="14" t="s">
        <v>8219</v>
      </c>
      <c r="G1619" s="14">
        <v>94</v>
      </c>
      <c r="I1619" t="s">
        <v>8221</v>
      </c>
      <c r="J1619">
        <v>24</v>
      </c>
    </row>
    <row r="1620" spans="6:10">
      <c r="F1620" s="15" t="s">
        <v>8219</v>
      </c>
      <c r="G1620" s="15">
        <v>47</v>
      </c>
      <c r="I1620" t="s">
        <v>8221</v>
      </c>
      <c r="J1620">
        <v>2</v>
      </c>
    </row>
    <row r="1621" spans="6:10">
      <c r="F1621" s="14" t="s">
        <v>8219</v>
      </c>
      <c r="G1621" s="14">
        <v>115</v>
      </c>
      <c r="I1621" t="s">
        <v>8221</v>
      </c>
      <c r="J1621">
        <v>2</v>
      </c>
    </row>
    <row r="1622" spans="6:10">
      <c r="F1622" s="15" t="s">
        <v>8219</v>
      </c>
      <c r="G1622" s="15">
        <v>134</v>
      </c>
      <c r="I1622" t="s">
        <v>8221</v>
      </c>
      <c r="J1622">
        <v>20</v>
      </c>
    </row>
    <row r="1623" spans="6:10">
      <c r="F1623" s="14" t="s">
        <v>8219</v>
      </c>
      <c r="G1623" s="14">
        <v>35</v>
      </c>
      <c r="I1623" t="s">
        <v>8221</v>
      </c>
      <c r="J1623">
        <v>1</v>
      </c>
    </row>
    <row r="1624" spans="6:10">
      <c r="F1624" s="15" t="s">
        <v>8219</v>
      </c>
      <c r="G1624" s="15">
        <v>104</v>
      </c>
      <c r="I1624" t="s">
        <v>8221</v>
      </c>
      <c r="J1624">
        <v>1</v>
      </c>
    </row>
    <row r="1625" spans="6:10">
      <c r="F1625" s="14" t="s">
        <v>8219</v>
      </c>
      <c r="G1625" s="14">
        <v>184</v>
      </c>
      <c r="I1625" t="s">
        <v>8221</v>
      </c>
      <c r="J1625">
        <v>4</v>
      </c>
    </row>
    <row r="1626" spans="6:10">
      <c r="F1626" s="15" t="s">
        <v>8219</v>
      </c>
      <c r="G1626" s="15">
        <v>119</v>
      </c>
      <c r="I1626" t="s">
        <v>8221</v>
      </c>
      <c r="J1626">
        <v>1</v>
      </c>
    </row>
    <row r="1627" spans="6:10">
      <c r="F1627" s="14" t="s">
        <v>8219</v>
      </c>
      <c r="G1627" s="14">
        <v>59</v>
      </c>
      <c r="I1627" t="s">
        <v>8221</v>
      </c>
      <c r="J1627">
        <v>1</v>
      </c>
    </row>
    <row r="1628" spans="6:10">
      <c r="F1628" s="15" t="s">
        <v>8219</v>
      </c>
      <c r="G1628" s="15">
        <v>113</v>
      </c>
      <c r="I1628" t="s">
        <v>8221</v>
      </c>
      <c r="J1628">
        <v>13</v>
      </c>
    </row>
    <row r="1629" spans="6:10">
      <c r="F1629" s="14" t="s">
        <v>8219</v>
      </c>
      <c r="G1629" s="14">
        <v>84</v>
      </c>
      <c r="I1629" t="s">
        <v>8221</v>
      </c>
      <c r="J1629">
        <v>1</v>
      </c>
    </row>
    <row r="1630" spans="6:10">
      <c r="F1630" s="15" t="s">
        <v>8219</v>
      </c>
      <c r="G1630" s="15">
        <v>74</v>
      </c>
      <c r="I1630" t="s">
        <v>8221</v>
      </c>
      <c r="J1630">
        <v>1</v>
      </c>
    </row>
    <row r="1631" spans="6:10">
      <c r="F1631" s="14" t="s">
        <v>8219</v>
      </c>
      <c r="G1631" s="14">
        <v>216</v>
      </c>
      <c r="I1631" t="s">
        <v>8221</v>
      </c>
      <c r="J1631">
        <v>0</v>
      </c>
    </row>
    <row r="1632" spans="6:10">
      <c r="F1632" s="15" t="s">
        <v>8219</v>
      </c>
      <c r="G1632" s="15">
        <v>39</v>
      </c>
      <c r="I1632" t="s">
        <v>8221</v>
      </c>
      <c r="J1632">
        <v>3</v>
      </c>
    </row>
    <row r="1633" spans="6:10">
      <c r="F1633" s="14" t="s">
        <v>8219</v>
      </c>
      <c r="G1633" s="14">
        <v>21</v>
      </c>
      <c r="I1633" t="s">
        <v>8221</v>
      </c>
      <c r="J1633">
        <v>14</v>
      </c>
    </row>
    <row r="1634" spans="6:10">
      <c r="F1634" s="15" t="s">
        <v>8219</v>
      </c>
      <c r="G1634" s="15">
        <v>30</v>
      </c>
      <c r="I1634" t="s">
        <v>8221</v>
      </c>
      <c r="J1634">
        <v>2</v>
      </c>
    </row>
    <row r="1635" spans="6:10">
      <c r="F1635" s="14" t="s">
        <v>8219</v>
      </c>
      <c r="G1635" s="14">
        <v>37</v>
      </c>
      <c r="I1635" t="s">
        <v>8221</v>
      </c>
      <c r="J1635">
        <v>5</v>
      </c>
    </row>
    <row r="1636" spans="6:10">
      <c r="F1636" s="15" t="s">
        <v>8219</v>
      </c>
      <c r="G1636" s="15">
        <v>202</v>
      </c>
      <c r="I1636" t="s">
        <v>8220</v>
      </c>
      <c r="J1636">
        <v>1</v>
      </c>
    </row>
    <row r="1637" spans="6:10">
      <c r="F1637" s="14" t="s">
        <v>8219</v>
      </c>
      <c r="G1637" s="14">
        <v>37</v>
      </c>
      <c r="I1637" t="s">
        <v>8220</v>
      </c>
      <c r="J1637">
        <v>15</v>
      </c>
    </row>
    <row r="1638" spans="6:10">
      <c r="F1638" s="15" t="s">
        <v>8219</v>
      </c>
      <c r="G1638" s="15">
        <v>28</v>
      </c>
      <c r="I1638" t="s">
        <v>8220</v>
      </c>
      <c r="J1638">
        <v>10</v>
      </c>
    </row>
    <row r="1639" spans="6:10">
      <c r="F1639" s="14" t="s">
        <v>8219</v>
      </c>
      <c r="G1639" s="14">
        <v>26</v>
      </c>
      <c r="I1639" t="s">
        <v>8220</v>
      </c>
      <c r="J1639">
        <v>3</v>
      </c>
    </row>
    <row r="1640" spans="6:10">
      <c r="F1640" s="15" t="s">
        <v>8219</v>
      </c>
      <c r="G1640" s="15">
        <v>61</v>
      </c>
      <c r="I1640" t="s">
        <v>8220</v>
      </c>
      <c r="J1640">
        <v>0</v>
      </c>
    </row>
    <row r="1641" spans="6:10">
      <c r="F1641" s="14" t="s">
        <v>8219</v>
      </c>
      <c r="G1641" s="14">
        <v>115</v>
      </c>
      <c r="I1641" t="s">
        <v>8220</v>
      </c>
      <c r="J1641">
        <v>0</v>
      </c>
    </row>
    <row r="1642" spans="6:10">
      <c r="F1642" s="15" t="s">
        <v>8219</v>
      </c>
      <c r="G1642" s="15">
        <v>181</v>
      </c>
      <c r="I1642" t="s">
        <v>8220</v>
      </c>
      <c r="J1642">
        <v>0</v>
      </c>
    </row>
    <row r="1643" spans="6:10">
      <c r="F1643" s="14" t="s">
        <v>8219</v>
      </c>
      <c r="G1643" s="14">
        <v>110</v>
      </c>
      <c r="I1643" t="s">
        <v>8220</v>
      </c>
      <c r="J1643">
        <v>0</v>
      </c>
    </row>
    <row r="1644" spans="6:10">
      <c r="F1644" s="15" t="s">
        <v>8219</v>
      </c>
      <c r="G1644" s="15">
        <v>269</v>
      </c>
      <c r="I1644" t="s">
        <v>8220</v>
      </c>
      <c r="J1644">
        <v>46</v>
      </c>
    </row>
    <row r="1645" spans="6:10">
      <c r="F1645" s="14" t="s">
        <v>8219</v>
      </c>
      <c r="G1645" s="14">
        <v>79</v>
      </c>
      <c r="I1645" t="s">
        <v>8220</v>
      </c>
      <c r="J1645">
        <v>14</v>
      </c>
    </row>
    <row r="1646" spans="6:10">
      <c r="F1646" s="15" t="s">
        <v>8219</v>
      </c>
      <c r="G1646" s="15">
        <v>104</v>
      </c>
      <c r="I1646" t="s">
        <v>8220</v>
      </c>
      <c r="J1646">
        <v>1</v>
      </c>
    </row>
    <row r="1647" spans="6:10">
      <c r="F1647" s="14" t="s">
        <v>8219</v>
      </c>
      <c r="G1647" s="14">
        <v>34</v>
      </c>
      <c r="I1647" t="s">
        <v>8220</v>
      </c>
      <c r="J1647">
        <v>0</v>
      </c>
    </row>
    <row r="1648" spans="6:10">
      <c r="F1648" s="15" t="s">
        <v>8219</v>
      </c>
      <c r="G1648" s="15">
        <v>167</v>
      </c>
      <c r="I1648" t="s">
        <v>8220</v>
      </c>
      <c r="J1648">
        <v>17</v>
      </c>
    </row>
    <row r="1649" spans="6:10">
      <c r="F1649" s="14" t="s">
        <v>8219</v>
      </c>
      <c r="G1649" s="14">
        <v>183</v>
      </c>
      <c r="I1649" t="s">
        <v>8220</v>
      </c>
      <c r="J1649">
        <v>1</v>
      </c>
    </row>
    <row r="1650" spans="6:10">
      <c r="F1650" s="15" t="s">
        <v>8219</v>
      </c>
      <c r="G1650" s="15">
        <v>71</v>
      </c>
      <c r="I1650" t="s">
        <v>8220</v>
      </c>
      <c r="J1650">
        <v>0</v>
      </c>
    </row>
    <row r="1651" spans="6:10">
      <c r="F1651" s="14" t="s">
        <v>8219</v>
      </c>
      <c r="G1651" s="14">
        <v>69</v>
      </c>
      <c r="I1651" t="s">
        <v>8220</v>
      </c>
      <c r="J1651">
        <v>0</v>
      </c>
    </row>
    <row r="1652" spans="6:10">
      <c r="F1652" s="15" t="s">
        <v>8219</v>
      </c>
      <c r="G1652" s="15">
        <v>270</v>
      </c>
      <c r="I1652" t="s">
        <v>8220</v>
      </c>
      <c r="J1652">
        <v>0</v>
      </c>
    </row>
    <row r="1653" spans="6:10">
      <c r="F1653" s="14" t="s">
        <v>8219</v>
      </c>
      <c r="G1653" s="14">
        <v>193</v>
      </c>
      <c r="I1653" t="s">
        <v>8220</v>
      </c>
      <c r="J1653">
        <v>0</v>
      </c>
    </row>
    <row r="1654" spans="6:10">
      <c r="F1654" s="15" t="s">
        <v>8219</v>
      </c>
      <c r="G1654" s="15">
        <v>57</v>
      </c>
      <c r="I1654" t="s">
        <v>8220</v>
      </c>
      <c r="J1654">
        <v>0</v>
      </c>
    </row>
    <row r="1655" spans="6:10">
      <c r="F1655" s="14" t="s">
        <v>8219</v>
      </c>
      <c r="G1655" s="14">
        <v>200</v>
      </c>
      <c r="I1655" t="s">
        <v>8220</v>
      </c>
      <c r="J1655">
        <v>2</v>
      </c>
    </row>
    <row r="1656" spans="6:10">
      <c r="F1656" s="15" t="s">
        <v>8219</v>
      </c>
      <c r="G1656" s="15">
        <v>88</v>
      </c>
      <c r="I1656" t="s">
        <v>8221</v>
      </c>
      <c r="J1656">
        <v>14</v>
      </c>
    </row>
    <row r="1657" spans="6:10">
      <c r="F1657" s="14" t="s">
        <v>8219</v>
      </c>
      <c r="G1657" s="14">
        <v>213</v>
      </c>
      <c r="I1657" t="s">
        <v>8221</v>
      </c>
      <c r="J1657">
        <v>9</v>
      </c>
    </row>
    <row r="1658" spans="6:10">
      <c r="F1658" s="15" t="s">
        <v>8219</v>
      </c>
      <c r="G1658" s="15">
        <v>20</v>
      </c>
      <c r="I1658" t="s">
        <v>8221</v>
      </c>
      <c r="J1658">
        <v>8</v>
      </c>
    </row>
    <row r="1659" spans="6:10">
      <c r="F1659" s="14" t="s">
        <v>8219</v>
      </c>
      <c r="G1659" s="14">
        <v>50</v>
      </c>
      <c r="I1659" t="s">
        <v>8221</v>
      </c>
      <c r="J1659">
        <v>7</v>
      </c>
    </row>
    <row r="1660" spans="6:10">
      <c r="F1660" s="15" t="s">
        <v>8219</v>
      </c>
      <c r="G1660" s="15">
        <v>115</v>
      </c>
      <c r="I1660" t="s">
        <v>8221</v>
      </c>
      <c r="J1660">
        <v>0</v>
      </c>
    </row>
    <row r="1661" spans="6:10">
      <c r="F1661" s="14" t="s">
        <v>8219</v>
      </c>
      <c r="G1661" s="14">
        <v>186</v>
      </c>
      <c r="I1661" t="s">
        <v>8221</v>
      </c>
      <c r="J1661">
        <v>84</v>
      </c>
    </row>
    <row r="1662" spans="6:10">
      <c r="F1662" s="15" t="s">
        <v>8219</v>
      </c>
      <c r="G1662" s="15">
        <v>18</v>
      </c>
      <c r="I1662" t="s">
        <v>8221</v>
      </c>
      <c r="J1662">
        <v>11</v>
      </c>
    </row>
    <row r="1663" spans="6:10">
      <c r="F1663" s="14" t="s">
        <v>8219</v>
      </c>
      <c r="G1663" s="14">
        <v>176</v>
      </c>
      <c r="I1663" t="s">
        <v>8221</v>
      </c>
      <c r="J1663">
        <v>1</v>
      </c>
    </row>
    <row r="1664" spans="6:10">
      <c r="F1664" s="15" t="s">
        <v>8219</v>
      </c>
      <c r="G1664" s="15">
        <v>41</v>
      </c>
      <c r="I1664" t="s">
        <v>8221</v>
      </c>
      <c r="J1664">
        <v>4</v>
      </c>
    </row>
    <row r="1665" spans="6:10">
      <c r="F1665" s="14" t="s">
        <v>8219</v>
      </c>
      <c r="G1665" s="14">
        <v>75</v>
      </c>
      <c r="I1665" t="s">
        <v>8221</v>
      </c>
      <c r="J1665">
        <v>10</v>
      </c>
    </row>
    <row r="1666" spans="6:10">
      <c r="F1666" s="15" t="s">
        <v>8219</v>
      </c>
      <c r="G1666" s="15">
        <v>97</v>
      </c>
      <c r="I1666" t="s">
        <v>8221</v>
      </c>
      <c r="J1666">
        <v>16</v>
      </c>
    </row>
    <row r="1667" spans="6:10">
      <c r="F1667" s="14" t="s">
        <v>8219</v>
      </c>
      <c r="G1667" s="14">
        <v>73</v>
      </c>
      <c r="I1667" t="s">
        <v>8221</v>
      </c>
      <c r="J1667">
        <v>2</v>
      </c>
    </row>
    <row r="1668" spans="6:10">
      <c r="F1668" s="15" t="s">
        <v>8219</v>
      </c>
      <c r="G1668" s="15">
        <v>49</v>
      </c>
      <c r="I1668" t="s">
        <v>8221</v>
      </c>
      <c r="J1668">
        <v>5</v>
      </c>
    </row>
    <row r="1669" spans="6:10">
      <c r="F1669" s="14" t="s">
        <v>8219</v>
      </c>
      <c r="G1669" s="14">
        <v>134</v>
      </c>
      <c r="I1669" t="s">
        <v>8221</v>
      </c>
      <c r="J1669">
        <v>1</v>
      </c>
    </row>
    <row r="1670" spans="6:10">
      <c r="F1670" s="15" t="s">
        <v>8219</v>
      </c>
      <c r="G1670" s="15">
        <v>68</v>
      </c>
      <c r="I1670" t="s">
        <v>8221</v>
      </c>
      <c r="J1670">
        <v>31</v>
      </c>
    </row>
    <row r="1671" spans="6:10">
      <c r="F1671" s="14" t="s">
        <v>8219</v>
      </c>
      <c r="G1671" s="14">
        <v>49</v>
      </c>
      <c r="I1671" t="s">
        <v>8221</v>
      </c>
      <c r="J1671">
        <v>0</v>
      </c>
    </row>
    <row r="1672" spans="6:10">
      <c r="F1672" s="15" t="s">
        <v>8219</v>
      </c>
      <c r="G1672" s="15">
        <v>63</v>
      </c>
      <c r="I1672" t="s">
        <v>8221</v>
      </c>
      <c r="J1672">
        <v>2</v>
      </c>
    </row>
    <row r="1673" spans="6:10">
      <c r="F1673" s="14" t="s">
        <v>8219</v>
      </c>
      <c r="G1673" s="14">
        <v>163</v>
      </c>
      <c r="I1673" t="s">
        <v>8221</v>
      </c>
      <c r="J1673">
        <v>7</v>
      </c>
    </row>
    <row r="1674" spans="6:10">
      <c r="F1674" s="15" t="s">
        <v>8219</v>
      </c>
      <c r="G1674" s="15">
        <v>288</v>
      </c>
      <c r="I1674" t="s">
        <v>8221</v>
      </c>
      <c r="J1674">
        <v>16</v>
      </c>
    </row>
    <row r="1675" spans="6:10">
      <c r="F1675" s="14" t="s">
        <v>8219</v>
      </c>
      <c r="G1675" s="14">
        <v>42</v>
      </c>
      <c r="I1675" t="s">
        <v>8221</v>
      </c>
      <c r="J1675">
        <v>4</v>
      </c>
    </row>
    <row r="1676" spans="6:10">
      <c r="F1676" s="15" t="s">
        <v>8219</v>
      </c>
      <c r="G1676" s="15">
        <v>70</v>
      </c>
      <c r="I1676" t="s">
        <v>8221</v>
      </c>
      <c r="J1676">
        <v>4</v>
      </c>
    </row>
    <row r="1677" spans="6:10">
      <c r="F1677" s="14" t="s">
        <v>8219</v>
      </c>
      <c r="G1677" s="14">
        <v>30</v>
      </c>
      <c r="I1677" t="s">
        <v>8221</v>
      </c>
      <c r="J1677">
        <v>4</v>
      </c>
    </row>
    <row r="1678" spans="6:10">
      <c r="F1678" s="15" t="s">
        <v>8219</v>
      </c>
      <c r="G1678" s="15">
        <v>51</v>
      </c>
      <c r="I1678" t="s">
        <v>8221</v>
      </c>
      <c r="J1678">
        <v>3</v>
      </c>
    </row>
    <row r="1679" spans="6:10">
      <c r="F1679" s="14" t="s">
        <v>8219</v>
      </c>
      <c r="G1679" s="14">
        <v>145</v>
      </c>
      <c r="I1679" t="s">
        <v>8221</v>
      </c>
      <c r="J1679">
        <v>36</v>
      </c>
    </row>
    <row r="1680" spans="6:10">
      <c r="F1680" s="15" t="s">
        <v>8219</v>
      </c>
      <c r="G1680" s="15">
        <v>21</v>
      </c>
      <c r="I1680" t="s">
        <v>8221</v>
      </c>
      <c r="J1680">
        <v>1</v>
      </c>
    </row>
    <row r="1681" spans="6:10">
      <c r="F1681" s="14" t="s">
        <v>8219</v>
      </c>
      <c r="G1681" s="14">
        <v>286</v>
      </c>
      <c r="I1681" t="s">
        <v>8221</v>
      </c>
      <c r="J1681">
        <v>7</v>
      </c>
    </row>
    <row r="1682" spans="6:10">
      <c r="F1682" s="15" t="s">
        <v>8219</v>
      </c>
      <c r="G1682" s="15">
        <v>12</v>
      </c>
      <c r="I1682" t="s">
        <v>8221</v>
      </c>
      <c r="J1682">
        <v>27</v>
      </c>
    </row>
    <row r="1683" spans="6:10">
      <c r="F1683" s="14" t="s">
        <v>8219</v>
      </c>
      <c r="G1683" s="14">
        <v>100</v>
      </c>
      <c r="I1683" t="s">
        <v>8221</v>
      </c>
      <c r="J1683">
        <v>1</v>
      </c>
    </row>
    <row r="1684" spans="6:10">
      <c r="F1684" s="15" t="s">
        <v>8219</v>
      </c>
      <c r="G1684" s="15">
        <v>100</v>
      </c>
      <c r="I1684" t="s">
        <v>8221</v>
      </c>
      <c r="J1684">
        <v>0</v>
      </c>
    </row>
    <row r="1685" spans="6:10">
      <c r="F1685" s="14" t="s">
        <v>8219</v>
      </c>
      <c r="G1685" s="14">
        <v>34</v>
      </c>
      <c r="I1685" t="s">
        <v>8221</v>
      </c>
      <c r="J1685">
        <v>1</v>
      </c>
    </row>
    <row r="1686" spans="6:10">
      <c r="F1686" s="15" t="s">
        <v>8219</v>
      </c>
      <c r="G1686" s="15">
        <v>63</v>
      </c>
      <c r="I1686" t="s">
        <v>8221</v>
      </c>
      <c r="J1686">
        <v>3</v>
      </c>
    </row>
    <row r="1687" spans="6:10">
      <c r="F1687" s="14" t="s">
        <v>8219</v>
      </c>
      <c r="G1687" s="14">
        <v>30</v>
      </c>
      <c r="I1687" t="s">
        <v>8221</v>
      </c>
      <c r="J1687">
        <v>3</v>
      </c>
    </row>
    <row r="1688" spans="6:10">
      <c r="F1688" s="15" t="s">
        <v>8219</v>
      </c>
      <c r="G1688" s="15">
        <v>47</v>
      </c>
      <c r="I1688" t="s">
        <v>8221</v>
      </c>
      <c r="J1688">
        <v>3</v>
      </c>
    </row>
    <row r="1689" spans="6:10">
      <c r="F1689" s="14" t="s">
        <v>8219</v>
      </c>
      <c r="G1689" s="14">
        <v>237</v>
      </c>
      <c r="I1689" t="s">
        <v>8221</v>
      </c>
      <c r="J1689">
        <v>0</v>
      </c>
    </row>
    <row r="1690" spans="6:10">
      <c r="F1690" s="15" t="s">
        <v>8219</v>
      </c>
      <c r="G1690" s="15">
        <v>47</v>
      </c>
      <c r="I1690" t="s">
        <v>8221</v>
      </c>
      <c r="J1690">
        <v>6</v>
      </c>
    </row>
    <row r="1691" spans="6:10">
      <c r="F1691" s="14" t="s">
        <v>8219</v>
      </c>
      <c r="G1691" s="14">
        <v>15</v>
      </c>
      <c r="I1691" t="s">
        <v>8221</v>
      </c>
      <c r="J1691">
        <v>17</v>
      </c>
    </row>
    <row r="1692" spans="6:10">
      <c r="F1692" s="15" t="s">
        <v>8219</v>
      </c>
      <c r="G1692" s="15">
        <v>81</v>
      </c>
      <c r="I1692" t="s">
        <v>8221</v>
      </c>
      <c r="J1692">
        <v>40</v>
      </c>
    </row>
    <row r="1693" spans="6:10">
      <c r="F1693" s="14" t="s">
        <v>8219</v>
      </c>
      <c r="G1693" s="14">
        <v>122</v>
      </c>
      <c r="I1693" t="s">
        <v>8221</v>
      </c>
      <c r="J1693">
        <v>3</v>
      </c>
    </row>
    <row r="1694" spans="6:10">
      <c r="F1694" s="15" t="s">
        <v>8219</v>
      </c>
      <c r="G1694" s="15">
        <v>34</v>
      </c>
      <c r="I1694" t="s">
        <v>8221</v>
      </c>
      <c r="J1694">
        <v>1</v>
      </c>
    </row>
    <row r="1695" spans="6:10">
      <c r="F1695" s="14" t="s">
        <v>8219</v>
      </c>
      <c r="G1695" s="14">
        <v>207</v>
      </c>
      <c r="I1695" t="s">
        <v>8221</v>
      </c>
      <c r="J1695">
        <v>2</v>
      </c>
    </row>
    <row r="1696" spans="6:10">
      <c r="F1696" s="15" t="s">
        <v>8219</v>
      </c>
      <c r="G1696" s="15">
        <v>25</v>
      </c>
      <c r="I1696" t="s">
        <v>8221</v>
      </c>
      <c r="J1696">
        <v>7</v>
      </c>
    </row>
    <row r="1697" spans="6:10">
      <c r="F1697" s="14" t="s">
        <v>8219</v>
      </c>
      <c r="G1697" s="14">
        <v>72</v>
      </c>
      <c r="I1697" t="s">
        <v>8221</v>
      </c>
      <c r="J1697">
        <v>14</v>
      </c>
    </row>
    <row r="1698" spans="6:10">
      <c r="F1698" s="15" t="s">
        <v>8219</v>
      </c>
      <c r="G1698" s="15">
        <v>14</v>
      </c>
      <c r="I1698" t="s">
        <v>8221</v>
      </c>
      <c r="J1698">
        <v>0</v>
      </c>
    </row>
    <row r="1699" spans="6:10">
      <c r="F1699" s="14" t="s">
        <v>8219</v>
      </c>
      <c r="G1699" s="14">
        <v>15</v>
      </c>
      <c r="I1699" t="s">
        <v>8221</v>
      </c>
      <c r="J1699">
        <v>0</v>
      </c>
    </row>
    <row r="1700" spans="6:10">
      <c r="F1700" s="15" t="s">
        <v>8219</v>
      </c>
      <c r="G1700" s="15">
        <v>91</v>
      </c>
      <c r="I1700" t="s">
        <v>8221</v>
      </c>
      <c r="J1700">
        <v>1</v>
      </c>
    </row>
    <row r="1701" spans="6:10">
      <c r="F1701" s="14" t="s">
        <v>8219</v>
      </c>
      <c r="G1701" s="14">
        <v>24</v>
      </c>
      <c r="I1701" t="s">
        <v>8221</v>
      </c>
      <c r="J1701">
        <v>12</v>
      </c>
    </row>
    <row r="1702" spans="6:10">
      <c r="F1702" s="15" t="s">
        <v>8219</v>
      </c>
      <c r="G1702" s="15">
        <v>27</v>
      </c>
      <c r="I1702" t="s">
        <v>8221</v>
      </c>
      <c r="J1702">
        <v>12</v>
      </c>
    </row>
    <row r="1703" spans="6:10">
      <c r="F1703" s="14" t="s">
        <v>8219</v>
      </c>
      <c r="G1703" s="14">
        <v>47</v>
      </c>
      <c r="I1703" t="s">
        <v>8221</v>
      </c>
      <c r="J1703">
        <v>23</v>
      </c>
    </row>
    <row r="1704" spans="6:10">
      <c r="F1704" s="15" t="s">
        <v>8219</v>
      </c>
      <c r="G1704" s="15">
        <v>44</v>
      </c>
      <c r="I1704" t="s">
        <v>8221</v>
      </c>
      <c r="J1704">
        <v>0</v>
      </c>
    </row>
    <row r="1705" spans="6:10">
      <c r="F1705" s="14" t="s">
        <v>8219</v>
      </c>
      <c r="G1705" s="14">
        <v>72</v>
      </c>
      <c r="I1705" t="s">
        <v>8221</v>
      </c>
      <c r="J1705">
        <v>10</v>
      </c>
    </row>
    <row r="1706" spans="6:10">
      <c r="F1706" s="15" t="s">
        <v>8219</v>
      </c>
      <c r="G1706" s="15">
        <v>63</v>
      </c>
      <c r="I1706" t="s">
        <v>8221</v>
      </c>
      <c r="J1706">
        <v>5</v>
      </c>
    </row>
    <row r="1707" spans="6:10">
      <c r="F1707" s="14" t="s">
        <v>8219</v>
      </c>
      <c r="G1707" s="14">
        <v>88</v>
      </c>
      <c r="I1707" t="s">
        <v>8221</v>
      </c>
      <c r="J1707">
        <v>1</v>
      </c>
    </row>
    <row r="1708" spans="6:10">
      <c r="F1708" s="15" t="s">
        <v>8219</v>
      </c>
      <c r="G1708" s="15">
        <v>70</v>
      </c>
      <c r="I1708" t="s">
        <v>8221</v>
      </c>
      <c r="J1708">
        <v>2</v>
      </c>
    </row>
    <row r="1709" spans="6:10">
      <c r="F1709" s="14" t="s">
        <v>8219</v>
      </c>
      <c r="G1709" s="14">
        <v>50</v>
      </c>
      <c r="I1709" t="s">
        <v>8221</v>
      </c>
      <c r="J1709">
        <v>2</v>
      </c>
    </row>
    <row r="1710" spans="6:10">
      <c r="F1710" s="15" t="s">
        <v>8219</v>
      </c>
      <c r="G1710" s="15">
        <v>35</v>
      </c>
      <c r="I1710" t="s">
        <v>8221</v>
      </c>
      <c r="J1710">
        <v>0</v>
      </c>
    </row>
    <row r="1711" spans="6:10">
      <c r="F1711" s="14" t="s">
        <v>8219</v>
      </c>
      <c r="G1711" s="14">
        <v>175</v>
      </c>
      <c r="I1711" t="s">
        <v>8221</v>
      </c>
      <c r="J1711">
        <v>13</v>
      </c>
    </row>
    <row r="1712" spans="6:10">
      <c r="F1712" s="15" t="s">
        <v>8219</v>
      </c>
      <c r="G1712" s="15">
        <v>20</v>
      </c>
      <c r="I1712" t="s">
        <v>8221</v>
      </c>
      <c r="J1712">
        <v>0</v>
      </c>
    </row>
    <row r="1713" spans="6:10">
      <c r="F1713" s="14" t="s">
        <v>8219</v>
      </c>
      <c r="G1713" s="14">
        <v>54</v>
      </c>
      <c r="I1713" t="s">
        <v>8221</v>
      </c>
      <c r="J1713">
        <v>1</v>
      </c>
    </row>
    <row r="1714" spans="6:10">
      <c r="F1714" s="15" t="s">
        <v>8219</v>
      </c>
      <c r="G1714" s="15">
        <v>20</v>
      </c>
      <c r="I1714" t="s">
        <v>8221</v>
      </c>
      <c r="J1714">
        <v>5</v>
      </c>
    </row>
    <row r="1715" spans="6:10">
      <c r="F1715" s="14" t="s">
        <v>8219</v>
      </c>
      <c r="G1715" s="14">
        <v>57</v>
      </c>
      <c r="I1715" t="s">
        <v>8221</v>
      </c>
      <c r="J1715">
        <v>2</v>
      </c>
    </row>
    <row r="1716" spans="6:10">
      <c r="F1716" s="15" t="s">
        <v>8219</v>
      </c>
      <c r="G1716" s="15">
        <v>31</v>
      </c>
      <c r="I1716" t="s">
        <v>8221</v>
      </c>
      <c r="J1716">
        <v>0</v>
      </c>
    </row>
    <row r="1717" spans="6:10">
      <c r="F1717" s="14" t="s">
        <v>8219</v>
      </c>
      <c r="G1717" s="14">
        <v>31</v>
      </c>
      <c r="I1717" t="s">
        <v>8221</v>
      </c>
      <c r="J1717">
        <v>32</v>
      </c>
    </row>
    <row r="1718" spans="6:10">
      <c r="F1718" s="15" t="s">
        <v>8219</v>
      </c>
      <c r="G1718" s="15">
        <v>45</v>
      </c>
      <c r="I1718" t="s">
        <v>8221</v>
      </c>
      <c r="J1718">
        <v>1</v>
      </c>
    </row>
    <row r="1719" spans="6:10">
      <c r="F1719" s="14" t="s">
        <v>8219</v>
      </c>
      <c r="G1719" s="14">
        <v>41</v>
      </c>
      <c r="I1719" t="s">
        <v>8221</v>
      </c>
      <c r="J1719">
        <v>1</v>
      </c>
    </row>
    <row r="1720" spans="6:10">
      <c r="F1720" s="15" t="s">
        <v>8219</v>
      </c>
      <c r="G1720" s="15">
        <v>29</v>
      </c>
      <c r="I1720" t="s">
        <v>8221</v>
      </c>
      <c r="J1720">
        <v>1</v>
      </c>
    </row>
    <row r="1721" spans="6:10">
      <c r="F1721" s="14" t="s">
        <v>8219</v>
      </c>
      <c r="G1721" s="14">
        <v>58</v>
      </c>
      <c r="I1721" t="s">
        <v>8221</v>
      </c>
      <c r="J1721">
        <v>0</v>
      </c>
    </row>
    <row r="1722" spans="6:10">
      <c r="F1722" s="15" t="s">
        <v>8219</v>
      </c>
      <c r="G1722" s="15">
        <v>89</v>
      </c>
      <c r="I1722" t="s">
        <v>8221</v>
      </c>
      <c r="J1722">
        <v>0</v>
      </c>
    </row>
    <row r="1723" spans="6:10">
      <c r="F1723" s="14" t="s">
        <v>8219</v>
      </c>
      <c r="G1723" s="14">
        <v>125</v>
      </c>
      <c r="I1723" t="s">
        <v>8221</v>
      </c>
      <c r="J1723">
        <v>8</v>
      </c>
    </row>
    <row r="1724" spans="6:10">
      <c r="F1724" s="15" t="s">
        <v>8219</v>
      </c>
      <c r="G1724" s="15">
        <v>18</v>
      </c>
      <c r="I1724" t="s">
        <v>8221</v>
      </c>
      <c r="J1724">
        <v>0</v>
      </c>
    </row>
    <row r="1725" spans="6:10">
      <c r="F1725" s="14" t="s">
        <v>8219</v>
      </c>
      <c r="G1725" s="14">
        <v>32</v>
      </c>
      <c r="I1725" t="s">
        <v>8221</v>
      </c>
      <c r="J1725">
        <v>1</v>
      </c>
    </row>
    <row r="1726" spans="6:10">
      <c r="F1726" s="15" t="s">
        <v>8219</v>
      </c>
      <c r="G1726" s="15">
        <v>16</v>
      </c>
      <c r="I1726" t="s">
        <v>8221</v>
      </c>
      <c r="J1726">
        <v>16</v>
      </c>
    </row>
    <row r="1727" spans="6:10">
      <c r="F1727" s="14" t="s">
        <v>8219</v>
      </c>
      <c r="G1727" s="14">
        <v>38</v>
      </c>
      <c r="I1727" t="s">
        <v>8221</v>
      </c>
      <c r="J1727">
        <v>12</v>
      </c>
    </row>
    <row r="1728" spans="6:10">
      <c r="F1728" s="15" t="s">
        <v>8219</v>
      </c>
      <c r="G1728" s="15">
        <v>15</v>
      </c>
      <c r="I1728" t="s">
        <v>8221</v>
      </c>
      <c r="J1728">
        <v>4</v>
      </c>
    </row>
    <row r="1729" spans="6:10">
      <c r="F1729" s="14" t="s">
        <v>8219</v>
      </c>
      <c r="G1729" s="14">
        <v>23</v>
      </c>
      <c r="I1729" t="s">
        <v>8221</v>
      </c>
      <c r="J1729">
        <v>2</v>
      </c>
    </row>
    <row r="1730" spans="6:10">
      <c r="F1730" s="15" t="s">
        <v>8219</v>
      </c>
      <c r="G1730" s="15">
        <v>49</v>
      </c>
      <c r="I1730" t="s">
        <v>8221</v>
      </c>
      <c r="J1730">
        <v>3</v>
      </c>
    </row>
    <row r="1731" spans="6:10">
      <c r="F1731" s="14" t="s">
        <v>8219</v>
      </c>
      <c r="G1731" s="14">
        <v>10</v>
      </c>
      <c r="I1731" t="s">
        <v>8221</v>
      </c>
      <c r="J1731">
        <v>0</v>
      </c>
    </row>
    <row r="1732" spans="6:10">
      <c r="F1732" s="15" t="s">
        <v>8219</v>
      </c>
      <c r="G1732" s="15">
        <v>15</v>
      </c>
      <c r="I1732" t="s">
        <v>8221</v>
      </c>
      <c r="J1732">
        <v>3</v>
      </c>
    </row>
    <row r="1733" spans="6:10">
      <c r="F1733" s="14" t="s">
        <v>8219</v>
      </c>
      <c r="G1733" s="14">
        <v>57</v>
      </c>
      <c r="I1733" t="s">
        <v>8221</v>
      </c>
      <c r="J1733">
        <v>4</v>
      </c>
    </row>
    <row r="1734" spans="6:10">
      <c r="F1734" s="15" t="s">
        <v>8219</v>
      </c>
      <c r="G1734" s="15">
        <v>33</v>
      </c>
      <c r="I1734" t="s">
        <v>8221</v>
      </c>
      <c r="J1734">
        <v>2</v>
      </c>
    </row>
    <row r="1735" spans="6:10">
      <c r="F1735" s="14" t="s">
        <v>8219</v>
      </c>
      <c r="G1735" s="14">
        <v>9</v>
      </c>
      <c r="I1735" t="s">
        <v>8221</v>
      </c>
      <c r="J1735">
        <v>10</v>
      </c>
    </row>
    <row r="1736" spans="6:10">
      <c r="F1736" s="15" t="s">
        <v>8219</v>
      </c>
      <c r="G1736" s="15">
        <v>26</v>
      </c>
      <c r="I1736" t="s">
        <v>8221</v>
      </c>
      <c r="J1736">
        <v>11</v>
      </c>
    </row>
    <row r="1737" spans="6:10">
      <c r="F1737" s="14" t="s">
        <v>8219</v>
      </c>
      <c r="G1737" s="14">
        <v>69</v>
      </c>
      <c r="I1737" t="s">
        <v>8221</v>
      </c>
      <c r="J1737">
        <v>6</v>
      </c>
    </row>
    <row r="1738" spans="6:10">
      <c r="F1738" s="15" t="s">
        <v>8219</v>
      </c>
      <c r="G1738" s="15">
        <v>65</v>
      </c>
      <c r="I1738" t="s">
        <v>8221</v>
      </c>
      <c r="J1738">
        <v>2</v>
      </c>
    </row>
    <row r="1739" spans="6:10">
      <c r="F1739" s="14" t="s">
        <v>8219</v>
      </c>
      <c r="G1739" s="14">
        <v>83</v>
      </c>
      <c r="I1739" t="s">
        <v>8221</v>
      </c>
      <c r="J1739">
        <v>6</v>
      </c>
    </row>
    <row r="1740" spans="6:10">
      <c r="F1740" s="15" t="s">
        <v>8219</v>
      </c>
      <c r="G1740" s="15">
        <v>111</v>
      </c>
      <c r="I1740" t="s">
        <v>8221</v>
      </c>
      <c r="J1740">
        <v>8</v>
      </c>
    </row>
    <row r="1741" spans="6:10">
      <c r="F1741" s="14" t="s">
        <v>8219</v>
      </c>
      <c r="G1741" s="14">
        <v>46</v>
      </c>
      <c r="I1741" t="s">
        <v>8221</v>
      </c>
      <c r="J1741">
        <v>37</v>
      </c>
    </row>
    <row r="1742" spans="6:10">
      <c r="F1742" s="15" t="s">
        <v>8219</v>
      </c>
      <c r="G1742" s="15">
        <v>63</v>
      </c>
      <c r="I1742" t="s">
        <v>8221</v>
      </c>
      <c r="J1742">
        <v>11</v>
      </c>
    </row>
    <row r="1743" spans="6:10">
      <c r="F1743" s="14" t="s">
        <v>8219</v>
      </c>
      <c r="G1743" s="14">
        <v>9</v>
      </c>
      <c r="I1743" t="s">
        <v>8221</v>
      </c>
      <c r="J1743">
        <v>0</v>
      </c>
    </row>
    <row r="1744" spans="6:10">
      <c r="F1744" s="15" t="s">
        <v>8219</v>
      </c>
      <c r="G1744" s="15">
        <v>34</v>
      </c>
      <c r="I1744" t="s">
        <v>8221</v>
      </c>
      <c r="J1744">
        <v>10</v>
      </c>
    </row>
    <row r="1745" spans="6:10">
      <c r="F1745" s="14" t="s">
        <v>8219</v>
      </c>
      <c r="G1745" s="14">
        <v>112</v>
      </c>
      <c r="I1745" t="s">
        <v>8221</v>
      </c>
      <c r="J1745">
        <v>6</v>
      </c>
    </row>
    <row r="1746" spans="6:10">
      <c r="F1746" s="15" t="s">
        <v>8219</v>
      </c>
      <c r="G1746" s="15">
        <v>47</v>
      </c>
      <c r="I1746" t="s">
        <v>8221</v>
      </c>
      <c r="J1746">
        <v>8</v>
      </c>
    </row>
    <row r="1747" spans="6:10">
      <c r="F1747" s="14" t="s">
        <v>8219</v>
      </c>
      <c r="G1747" s="14">
        <v>38</v>
      </c>
      <c r="I1747" t="s">
        <v>8221</v>
      </c>
      <c r="J1747">
        <v>6</v>
      </c>
    </row>
    <row r="1748" spans="6:10">
      <c r="F1748" s="15" t="s">
        <v>8219</v>
      </c>
      <c r="G1748" s="15">
        <v>28</v>
      </c>
      <c r="I1748" t="s">
        <v>8221</v>
      </c>
      <c r="J1748">
        <v>7</v>
      </c>
    </row>
    <row r="1749" spans="6:10">
      <c r="F1749" s="14" t="s">
        <v>8219</v>
      </c>
      <c r="G1749" s="14">
        <v>78</v>
      </c>
      <c r="I1749" t="s">
        <v>8221</v>
      </c>
      <c r="J1749">
        <v>7</v>
      </c>
    </row>
    <row r="1750" spans="6:10">
      <c r="F1750" s="15" t="s">
        <v>8219</v>
      </c>
      <c r="G1750" s="15">
        <v>23</v>
      </c>
      <c r="I1750" t="s">
        <v>8221</v>
      </c>
      <c r="J1750">
        <v>5</v>
      </c>
    </row>
    <row r="1751" spans="6:10">
      <c r="F1751" s="14" t="s">
        <v>8219</v>
      </c>
      <c r="G1751" s="14">
        <v>40</v>
      </c>
      <c r="I1751" t="s">
        <v>8221</v>
      </c>
      <c r="J1751">
        <v>46</v>
      </c>
    </row>
    <row r="1752" spans="6:10">
      <c r="F1752" s="15" t="s">
        <v>8219</v>
      </c>
      <c r="G1752" s="15">
        <v>13</v>
      </c>
      <c r="I1752" t="s">
        <v>8221</v>
      </c>
      <c r="J1752">
        <v>10</v>
      </c>
    </row>
    <row r="1753" spans="6:10">
      <c r="F1753" s="14" t="s">
        <v>8219</v>
      </c>
      <c r="G1753" s="14">
        <v>18</v>
      </c>
      <c r="I1753" t="s">
        <v>8221</v>
      </c>
      <c r="J1753">
        <v>19</v>
      </c>
    </row>
    <row r="1754" spans="6:10">
      <c r="F1754" s="15" t="s">
        <v>8219</v>
      </c>
      <c r="G1754" s="15">
        <v>22</v>
      </c>
      <c r="I1754" t="s">
        <v>8221</v>
      </c>
      <c r="J1754">
        <v>13</v>
      </c>
    </row>
    <row r="1755" spans="6:10">
      <c r="F1755" s="14" t="s">
        <v>8219</v>
      </c>
      <c r="G1755" s="14">
        <v>79</v>
      </c>
      <c r="I1755" t="s">
        <v>8221</v>
      </c>
      <c r="J1755">
        <v>13</v>
      </c>
    </row>
    <row r="1756" spans="6:10">
      <c r="F1756" s="15" t="s">
        <v>8219</v>
      </c>
      <c r="G1756" s="15">
        <v>14</v>
      </c>
      <c r="I1756" t="s">
        <v>8221</v>
      </c>
      <c r="J1756">
        <v>4</v>
      </c>
    </row>
    <row r="1757" spans="6:10">
      <c r="F1757" s="14" t="s">
        <v>8219</v>
      </c>
      <c r="G1757" s="14">
        <v>51</v>
      </c>
      <c r="I1757" t="s">
        <v>8221</v>
      </c>
      <c r="J1757">
        <v>0</v>
      </c>
    </row>
    <row r="1758" spans="6:10">
      <c r="F1758" s="15" t="s">
        <v>8219</v>
      </c>
      <c r="G1758" s="15">
        <v>54</v>
      </c>
      <c r="I1758" t="s">
        <v>8221</v>
      </c>
      <c r="J1758">
        <v>3</v>
      </c>
    </row>
    <row r="1759" spans="6:10">
      <c r="F1759" s="14" t="s">
        <v>8219</v>
      </c>
      <c r="G1759" s="14">
        <v>70</v>
      </c>
      <c r="I1759" t="s">
        <v>8221</v>
      </c>
      <c r="J1759">
        <v>1</v>
      </c>
    </row>
    <row r="1760" spans="6:10">
      <c r="F1760" s="15" t="s">
        <v>8219</v>
      </c>
      <c r="G1760" s="15">
        <v>44</v>
      </c>
      <c r="I1760" t="s">
        <v>8221</v>
      </c>
      <c r="J1760">
        <v>9</v>
      </c>
    </row>
    <row r="1761" spans="6:10">
      <c r="F1761" s="14" t="s">
        <v>8219</v>
      </c>
      <c r="G1761" s="14">
        <v>55</v>
      </c>
      <c r="I1761" t="s">
        <v>8221</v>
      </c>
      <c r="J1761">
        <v>1</v>
      </c>
    </row>
    <row r="1762" spans="6:10">
      <c r="F1762" s="15" t="s">
        <v>8219</v>
      </c>
      <c r="G1762" s="15">
        <v>15</v>
      </c>
      <c r="I1762" t="s">
        <v>8221</v>
      </c>
      <c r="J1762">
        <v>1</v>
      </c>
    </row>
    <row r="1763" spans="6:10">
      <c r="F1763" s="14" t="s">
        <v>8219</v>
      </c>
      <c r="G1763" s="14">
        <v>27</v>
      </c>
      <c r="I1763" t="s">
        <v>8221</v>
      </c>
      <c r="J1763">
        <v>4</v>
      </c>
    </row>
    <row r="1764" spans="6:10">
      <c r="F1764" s="15" t="s">
        <v>8219</v>
      </c>
      <c r="G1764" s="15">
        <v>21</v>
      </c>
      <c r="I1764" t="s">
        <v>8221</v>
      </c>
      <c r="J1764">
        <v>17</v>
      </c>
    </row>
    <row r="1765" spans="6:10">
      <c r="F1765" s="14" t="s">
        <v>8219</v>
      </c>
      <c r="G1765" s="14">
        <v>162</v>
      </c>
      <c r="I1765" t="s">
        <v>8221</v>
      </c>
      <c r="J1765">
        <v>0</v>
      </c>
    </row>
    <row r="1766" spans="6:10">
      <c r="F1766" s="15" t="s">
        <v>8219</v>
      </c>
      <c r="G1766" s="15">
        <v>23</v>
      </c>
      <c r="I1766" t="s">
        <v>8221</v>
      </c>
      <c r="J1766">
        <v>12</v>
      </c>
    </row>
    <row r="1767" spans="6:10">
      <c r="F1767" s="14" t="s">
        <v>8219</v>
      </c>
      <c r="G1767" s="14">
        <v>72</v>
      </c>
      <c r="I1767" t="s">
        <v>8221</v>
      </c>
      <c r="J1767">
        <v>14</v>
      </c>
    </row>
    <row r="1768" spans="6:10">
      <c r="F1768" s="15" t="s">
        <v>8219</v>
      </c>
      <c r="G1768" s="15">
        <v>68</v>
      </c>
      <c r="I1768" t="s">
        <v>8221</v>
      </c>
      <c r="J1768">
        <v>1</v>
      </c>
    </row>
    <row r="1769" spans="6:10">
      <c r="F1769" s="14" t="s">
        <v>8219</v>
      </c>
      <c r="G1769" s="14">
        <v>20</v>
      </c>
      <c r="I1769" t="s">
        <v>8221</v>
      </c>
      <c r="J1769">
        <v>14</v>
      </c>
    </row>
    <row r="1770" spans="6:10">
      <c r="F1770" s="15" t="s">
        <v>8219</v>
      </c>
      <c r="G1770" s="15">
        <v>26</v>
      </c>
      <c r="I1770" t="s">
        <v>8221</v>
      </c>
      <c r="J1770">
        <v>4</v>
      </c>
    </row>
    <row r="1771" spans="6:10">
      <c r="F1771" s="14" t="s">
        <v>8219</v>
      </c>
      <c r="G1771" s="14">
        <v>72</v>
      </c>
      <c r="I1771" t="s">
        <v>8221</v>
      </c>
      <c r="J1771">
        <v>2</v>
      </c>
    </row>
    <row r="1772" spans="6:10">
      <c r="F1772" s="15" t="s">
        <v>8219</v>
      </c>
      <c r="G1772" s="15">
        <v>3</v>
      </c>
      <c r="I1772" t="s">
        <v>8221</v>
      </c>
      <c r="J1772">
        <v>1</v>
      </c>
    </row>
    <row r="1773" spans="6:10">
      <c r="F1773" s="14" t="s">
        <v>8219</v>
      </c>
      <c r="G1773" s="14">
        <v>18</v>
      </c>
      <c r="I1773" t="s">
        <v>8221</v>
      </c>
      <c r="J1773">
        <v>2</v>
      </c>
    </row>
    <row r="1774" spans="6:10">
      <c r="F1774" s="15" t="s">
        <v>8219</v>
      </c>
      <c r="G1774" s="15">
        <v>30</v>
      </c>
      <c r="I1774" t="s">
        <v>8221</v>
      </c>
      <c r="J1774">
        <v>1</v>
      </c>
    </row>
    <row r="1775" spans="6:10">
      <c r="F1775" s="14" t="s">
        <v>8219</v>
      </c>
      <c r="G1775" s="14">
        <v>23</v>
      </c>
      <c r="I1775" t="s">
        <v>8221</v>
      </c>
      <c r="J1775">
        <v>1</v>
      </c>
    </row>
    <row r="1776" spans="6:10">
      <c r="F1776" s="15" t="s">
        <v>8219</v>
      </c>
      <c r="G1776" s="15">
        <v>54</v>
      </c>
      <c r="I1776" t="s">
        <v>8221</v>
      </c>
      <c r="J1776">
        <v>4</v>
      </c>
    </row>
    <row r="1777" spans="6:10">
      <c r="F1777" s="14" t="s">
        <v>8219</v>
      </c>
      <c r="G1777" s="14">
        <v>26</v>
      </c>
      <c r="I1777" t="s">
        <v>8221</v>
      </c>
      <c r="J1777">
        <v>3</v>
      </c>
    </row>
    <row r="1778" spans="6:10">
      <c r="F1778" s="15" t="s">
        <v>8219</v>
      </c>
      <c r="G1778" s="15">
        <v>9</v>
      </c>
      <c r="I1778" t="s">
        <v>8221</v>
      </c>
      <c r="J1778">
        <v>38</v>
      </c>
    </row>
    <row r="1779" spans="6:10">
      <c r="F1779" s="14" t="s">
        <v>8219</v>
      </c>
      <c r="G1779" s="14">
        <v>27</v>
      </c>
      <c r="I1779" t="s">
        <v>8221</v>
      </c>
      <c r="J1779">
        <v>4</v>
      </c>
    </row>
    <row r="1780" spans="6:10">
      <c r="F1780" s="15" t="s">
        <v>8219</v>
      </c>
      <c r="G1780" s="15">
        <v>30</v>
      </c>
      <c r="I1780" t="s">
        <v>8221</v>
      </c>
      <c r="J1780">
        <v>0</v>
      </c>
    </row>
    <row r="1781" spans="6:10">
      <c r="F1781" s="14" t="s">
        <v>8219</v>
      </c>
      <c r="G1781" s="14">
        <v>52</v>
      </c>
      <c r="I1781" t="s">
        <v>8221</v>
      </c>
      <c r="J1781">
        <v>2</v>
      </c>
    </row>
    <row r="1782" spans="6:10">
      <c r="F1782" s="15" t="s">
        <v>8219</v>
      </c>
      <c r="G1782" s="15">
        <v>17</v>
      </c>
      <c r="I1782" t="s">
        <v>8221</v>
      </c>
      <c r="J1782">
        <v>0</v>
      </c>
    </row>
    <row r="1783" spans="6:10">
      <c r="F1783" s="14" t="s">
        <v>8219</v>
      </c>
      <c r="G1783" s="14">
        <v>19</v>
      </c>
      <c r="I1783" t="s">
        <v>8221</v>
      </c>
      <c r="J1783">
        <v>1</v>
      </c>
    </row>
    <row r="1784" spans="6:10">
      <c r="F1784" s="15" t="s">
        <v>8219</v>
      </c>
      <c r="G1784" s="15">
        <v>77</v>
      </c>
      <c r="I1784" t="s">
        <v>8221</v>
      </c>
      <c r="J1784">
        <v>7</v>
      </c>
    </row>
    <row r="1785" spans="6:10">
      <c r="F1785" s="14" t="s">
        <v>8219</v>
      </c>
      <c r="G1785" s="14">
        <v>21</v>
      </c>
      <c r="I1785" t="s">
        <v>8221</v>
      </c>
      <c r="J1785">
        <v>2</v>
      </c>
    </row>
    <row r="1786" spans="6:10">
      <c r="F1786" s="15" t="s">
        <v>8219</v>
      </c>
      <c r="G1786" s="15">
        <v>38</v>
      </c>
      <c r="I1786" t="s">
        <v>8221</v>
      </c>
      <c r="J1786">
        <v>4</v>
      </c>
    </row>
    <row r="1787" spans="6:10">
      <c r="F1787" s="14" t="s">
        <v>8219</v>
      </c>
      <c r="G1787" s="14">
        <v>28</v>
      </c>
      <c r="I1787" t="s">
        <v>8221</v>
      </c>
      <c r="J1787">
        <v>4</v>
      </c>
    </row>
    <row r="1788" spans="6:10">
      <c r="F1788" s="15" t="s">
        <v>8219</v>
      </c>
      <c r="G1788" s="15">
        <v>48</v>
      </c>
      <c r="I1788" t="s">
        <v>8221</v>
      </c>
      <c r="J1788">
        <v>3</v>
      </c>
    </row>
    <row r="1789" spans="6:10">
      <c r="F1789" s="14" t="s">
        <v>8219</v>
      </c>
      <c r="G1789" s="14">
        <v>46</v>
      </c>
      <c r="I1789" t="s">
        <v>8221</v>
      </c>
      <c r="J1789">
        <v>2</v>
      </c>
    </row>
    <row r="1790" spans="6:10">
      <c r="F1790" s="15" t="s">
        <v>8219</v>
      </c>
      <c r="G1790" s="15">
        <v>30</v>
      </c>
      <c r="I1790" t="s">
        <v>8221</v>
      </c>
      <c r="J1790">
        <v>197</v>
      </c>
    </row>
    <row r="1791" spans="6:10">
      <c r="F1791" s="14" t="s">
        <v>8219</v>
      </c>
      <c r="G1791" s="14">
        <v>64</v>
      </c>
      <c r="I1791" t="s">
        <v>8221</v>
      </c>
      <c r="J1791">
        <v>0</v>
      </c>
    </row>
    <row r="1792" spans="6:10">
      <c r="F1792" s="15" t="s">
        <v>8219</v>
      </c>
      <c r="G1792" s="15">
        <v>15</v>
      </c>
      <c r="I1792" t="s">
        <v>8221</v>
      </c>
      <c r="J1792">
        <v>1</v>
      </c>
    </row>
    <row r="1793" spans="6:10">
      <c r="F1793" s="14" t="s">
        <v>8219</v>
      </c>
      <c r="G1793" s="14">
        <v>41</v>
      </c>
      <c r="I1793" t="s">
        <v>8221</v>
      </c>
      <c r="J1793">
        <v>4</v>
      </c>
    </row>
    <row r="1794" spans="6:10">
      <c r="F1794" s="15" t="s">
        <v>8219</v>
      </c>
      <c r="G1794" s="15">
        <v>35</v>
      </c>
      <c r="I1794" t="s">
        <v>8221</v>
      </c>
      <c r="J1794">
        <v>0</v>
      </c>
    </row>
    <row r="1795" spans="6:10">
      <c r="F1795" s="14" t="s">
        <v>8219</v>
      </c>
      <c r="G1795" s="14">
        <v>45</v>
      </c>
      <c r="I1795" t="s">
        <v>8221</v>
      </c>
      <c r="J1795">
        <v>7</v>
      </c>
    </row>
    <row r="1796" spans="6:10">
      <c r="F1796" s="15" t="s">
        <v>8219</v>
      </c>
      <c r="G1796" s="15">
        <v>62</v>
      </c>
      <c r="I1796" t="s">
        <v>8221</v>
      </c>
      <c r="J1796">
        <v>11</v>
      </c>
    </row>
    <row r="1797" spans="6:10">
      <c r="F1797" s="14" t="s">
        <v>8219</v>
      </c>
      <c r="G1797" s="14">
        <v>22</v>
      </c>
      <c r="I1797" t="s">
        <v>8221</v>
      </c>
      <c r="J1797">
        <v>0</v>
      </c>
    </row>
    <row r="1798" spans="6:10">
      <c r="F1798" s="15" t="s">
        <v>8219</v>
      </c>
      <c r="G1798" s="15">
        <v>18</v>
      </c>
      <c r="I1798" t="s">
        <v>8221</v>
      </c>
      <c r="J1798">
        <v>6</v>
      </c>
    </row>
    <row r="1799" spans="6:10">
      <c r="F1799" s="14" t="s">
        <v>8219</v>
      </c>
      <c r="G1799" s="14">
        <v>12</v>
      </c>
      <c r="I1799" t="s">
        <v>8221</v>
      </c>
      <c r="J1799">
        <v>0</v>
      </c>
    </row>
    <row r="1800" spans="6:10">
      <c r="F1800" s="15" t="s">
        <v>8219</v>
      </c>
      <c r="G1800" s="15">
        <v>44</v>
      </c>
      <c r="I1800" t="s">
        <v>8221</v>
      </c>
      <c r="J1800">
        <v>7</v>
      </c>
    </row>
    <row r="1801" spans="6:10">
      <c r="F1801" s="14" t="s">
        <v>8219</v>
      </c>
      <c r="G1801" s="14">
        <v>27</v>
      </c>
      <c r="I1801" t="s">
        <v>8221</v>
      </c>
      <c r="J1801">
        <v>94</v>
      </c>
    </row>
    <row r="1802" spans="6:10">
      <c r="F1802" s="15" t="s">
        <v>8219</v>
      </c>
      <c r="G1802" s="15">
        <v>38</v>
      </c>
      <c r="I1802" t="s">
        <v>8221</v>
      </c>
      <c r="J1802">
        <v>2</v>
      </c>
    </row>
    <row r="1803" spans="6:10">
      <c r="F1803" s="14" t="s">
        <v>8219</v>
      </c>
      <c r="G1803" s="14">
        <v>28</v>
      </c>
      <c r="I1803" t="s">
        <v>8221</v>
      </c>
      <c r="J1803">
        <v>25</v>
      </c>
    </row>
    <row r="1804" spans="6:10">
      <c r="F1804" s="15" t="s">
        <v>8219</v>
      </c>
      <c r="G1804" s="15">
        <v>24</v>
      </c>
      <c r="I1804" t="s">
        <v>8221</v>
      </c>
      <c r="J1804">
        <v>17</v>
      </c>
    </row>
    <row r="1805" spans="6:10">
      <c r="F1805" s="14" t="s">
        <v>8219</v>
      </c>
      <c r="G1805" s="14">
        <v>65</v>
      </c>
      <c r="I1805" t="s">
        <v>8221</v>
      </c>
      <c r="J1805">
        <v>2</v>
      </c>
    </row>
    <row r="1806" spans="6:10">
      <c r="F1806" s="15" t="s">
        <v>8219</v>
      </c>
      <c r="G1806" s="15">
        <v>46</v>
      </c>
      <c r="I1806" t="s">
        <v>8221</v>
      </c>
      <c r="J1806">
        <v>4</v>
      </c>
    </row>
    <row r="1807" spans="6:10">
      <c r="F1807" s="14" t="s">
        <v>8219</v>
      </c>
      <c r="G1807" s="14">
        <v>85</v>
      </c>
      <c r="I1807" t="s">
        <v>8221</v>
      </c>
      <c r="J1807">
        <v>5</v>
      </c>
    </row>
    <row r="1808" spans="6:10">
      <c r="F1808" s="15" t="s">
        <v>8219</v>
      </c>
      <c r="G1808" s="15">
        <v>66</v>
      </c>
      <c r="I1808" t="s">
        <v>8221</v>
      </c>
      <c r="J1808">
        <v>2</v>
      </c>
    </row>
    <row r="1809" spans="6:10">
      <c r="F1809" s="14" t="s">
        <v>8219</v>
      </c>
      <c r="G1809" s="14">
        <v>165</v>
      </c>
      <c r="I1809" t="s">
        <v>8221</v>
      </c>
      <c r="J1809">
        <v>2</v>
      </c>
    </row>
    <row r="1810" spans="6:10">
      <c r="F1810" s="15" t="s">
        <v>8219</v>
      </c>
      <c r="G1810" s="15">
        <v>17</v>
      </c>
      <c r="I1810" t="s">
        <v>8221</v>
      </c>
      <c r="J1810">
        <v>3</v>
      </c>
    </row>
    <row r="1811" spans="6:10">
      <c r="F1811" s="14" t="s">
        <v>8219</v>
      </c>
      <c r="G1811" s="14">
        <v>3</v>
      </c>
      <c r="I1811" t="s">
        <v>8221</v>
      </c>
      <c r="J1811">
        <v>0</v>
      </c>
    </row>
    <row r="1812" spans="6:10">
      <c r="F1812" s="15" t="s">
        <v>8219</v>
      </c>
      <c r="G1812" s="15">
        <v>17</v>
      </c>
      <c r="I1812" t="s">
        <v>8221</v>
      </c>
      <c r="J1812">
        <v>4</v>
      </c>
    </row>
    <row r="1813" spans="6:10">
      <c r="F1813" s="14" t="s">
        <v>8219</v>
      </c>
      <c r="G1813" s="14">
        <v>91</v>
      </c>
      <c r="I1813" t="s">
        <v>8221</v>
      </c>
      <c r="J1813">
        <v>1</v>
      </c>
    </row>
    <row r="1814" spans="6:10">
      <c r="F1814" s="15" t="s">
        <v>8219</v>
      </c>
      <c r="G1814" s="15">
        <v>67</v>
      </c>
      <c r="I1814" t="s">
        <v>8221</v>
      </c>
      <c r="J1814">
        <v>12</v>
      </c>
    </row>
    <row r="1815" spans="6:10">
      <c r="F1815" s="14" t="s">
        <v>8219</v>
      </c>
      <c r="G1815" s="14">
        <v>18</v>
      </c>
      <c r="I1815" t="s">
        <v>8221</v>
      </c>
      <c r="J1815">
        <v>4</v>
      </c>
    </row>
    <row r="1816" spans="6:10">
      <c r="F1816" s="15" t="s">
        <v>8219</v>
      </c>
      <c r="G1816" s="15">
        <v>21</v>
      </c>
      <c r="I1816" t="s">
        <v>8221</v>
      </c>
      <c r="J1816">
        <v>91</v>
      </c>
    </row>
    <row r="1817" spans="6:10">
      <c r="F1817" s="14" t="s">
        <v>8219</v>
      </c>
      <c r="G1817" s="14">
        <v>40</v>
      </c>
      <c r="I1817" t="s">
        <v>8221</v>
      </c>
      <c r="J1817">
        <v>1</v>
      </c>
    </row>
    <row r="1818" spans="6:10">
      <c r="F1818" s="15" t="s">
        <v>8219</v>
      </c>
      <c r="G1818" s="15">
        <v>78</v>
      </c>
      <c r="I1818" t="s">
        <v>8221</v>
      </c>
      <c r="J1818">
        <v>1</v>
      </c>
    </row>
    <row r="1819" spans="6:10">
      <c r="F1819" s="14" t="s">
        <v>8219</v>
      </c>
      <c r="G1819" s="14">
        <v>26</v>
      </c>
      <c r="I1819" t="s">
        <v>8221</v>
      </c>
      <c r="J1819">
        <v>0</v>
      </c>
    </row>
    <row r="1820" spans="6:10">
      <c r="F1820" s="15" t="s">
        <v>8219</v>
      </c>
      <c r="G1820" s="15">
        <v>14</v>
      </c>
      <c r="I1820" t="s">
        <v>8221</v>
      </c>
      <c r="J1820">
        <v>13</v>
      </c>
    </row>
    <row r="1821" spans="6:10">
      <c r="F1821" s="14" t="s">
        <v>8219</v>
      </c>
      <c r="G1821" s="14">
        <v>44</v>
      </c>
      <c r="I1821" t="s">
        <v>8221</v>
      </c>
      <c r="J1821">
        <v>2</v>
      </c>
    </row>
    <row r="1822" spans="6:10">
      <c r="F1822" s="15" t="s">
        <v>8219</v>
      </c>
      <c r="G1822" s="15">
        <v>9</v>
      </c>
      <c r="I1822" t="s">
        <v>8221</v>
      </c>
      <c r="J1822">
        <v>0</v>
      </c>
    </row>
    <row r="1823" spans="6:10">
      <c r="F1823" s="14" t="s">
        <v>8219</v>
      </c>
      <c r="G1823" s="14">
        <v>30</v>
      </c>
      <c r="I1823" t="s">
        <v>8221</v>
      </c>
      <c r="J1823">
        <v>21</v>
      </c>
    </row>
    <row r="1824" spans="6:10">
      <c r="F1824" s="15" t="s">
        <v>8219</v>
      </c>
      <c r="G1824" s="15">
        <v>45</v>
      </c>
      <c r="I1824" t="s">
        <v>8221</v>
      </c>
      <c r="J1824">
        <v>9</v>
      </c>
    </row>
    <row r="1825" spans="6:10">
      <c r="F1825" s="14" t="s">
        <v>8219</v>
      </c>
      <c r="G1825" s="14">
        <v>56</v>
      </c>
      <c r="I1825" t="s">
        <v>8221</v>
      </c>
      <c r="J1825">
        <v>6</v>
      </c>
    </row>
    <row r="1826" spans="6:10">
      <c r="F1826" s="15" t="s">
        <v>8219</v>
      </c>
      <c r="G1826" s="15">
        <v>46</v>
      </c>
      <c r="I1826" t="s">
        <v>8221</v>
      </c>
      <c r="J1826">
        <v>4</v>
      </c>
    </row>
    <row r="1827" spans="6:10">
      <c r="F1827" s="14" t="s">
        <v>8219</v>
      </c>
      <c r="G1827" s="14">
        <v>34</v>
      </c>
      <c r="I1827" t="s">
        <v>8221</v>
      </c>
      <c r="J1827">
        <v>7</v>
      </c>
    </row>
    <row r="1828" spans="6:10">
      <c r="F1828" s="15" t="s">
        <v>8219</v>
      </c>
      <c r="G1828" s="15">
        <v>98</v>
      </c>
      <c r="I1828" t="s">
        <v>8221</v>
      </c>
      <c r="J1828">
        <v>5</v>
      </c>
    </row>
    <row r="1829" spans="6:10">
      <c r="F1829" s="14" t="s">
        <v>8219</v>
      </c>
      <c r="G1829" s="14">
        <v>46</v>
      </c>
      <c r="I1829" t="s">
        <v>8221</v>
      </c>
      <c r="J1829">
        <v>0</v>
      </c>
    </row>
    <row r="1830" spans="6:10">
      <c r="F1830" s="15" t="s">
        <v>8219</v>
      </c>
      <c r="G1830" s="15">
        <v>10</v>
      </c>
      <c r="I1830" t="s">
        <v>8221</v>
      </c>
      <c r="J1830">
        <v>3</v>
      </c>
    </row>
    <row r="1831" spans="6:10">
      <c r="F1831" s="14" t="s">
        <v>8219</v>
      </c>
      <c r="G1831" s="14">
        <v>76</v>
      </c>
      <c r="I1831" t="s">
        <v>8221</v>
      </c>
      <c r="J1831">
        <v>9</v>
      </c>
    </row>
    <row r="1832" spans="6:10">
      <c r="F1832" s="15" t="s">
        <v>8219</v>
      </c>
      <c r="G1832" s="15">
        <v>104</v>
      </c>
      <c r="I1832" t="s">
        <v>8221</v>
      </c>
      <c r="J1832">
        <v>6</v>
      </c>
    </row>
    <row r="1833" spans="6:10">
      <c r="F1833" s="14" t="s">
        <v>8219</v>
      </c>
      <c r="G1833" s="14">
        <v>87</v>
      </c>
      <c r="I1833" t="s">
        <v>8221</v>
      </c>
      <c r="J1833">
        <v>4</v>
      </c>
    </row>
    <row r="1834" spans="6:10">
      <c r="F1834" s="15" t="s">
        <v>8219</v>
      </c>
      <c r="G1834" s="15">
        <v>29</v>
      </c>
      <c r="I1834" t="s">
        <v>8221</v>
      </c>
      <c r="J1834">
        <v>1</v>
      </c>
    </row>
    <row r="1835" spans="6:10">
      <c r="F1835" s="14" t="s">
        <v>8219</v>
      </c>
      <c r="G1835" s="14">
        <v>51</v>
      </c>
      <c r="I1835" t="s">
        <v>8221</v>
      </c>
      <c r="J1835">
        <v>17</v>
      </c>
    </row>
    <row r="1836" spans="6:10">
      <c r="F1836" s="15" t="s">
        <v>8219</v>
      </c>
      <c r="G1836" s="15">
        <v>12</v>
      </c>
      <c r="I1836" t="s">
        <v>8221</v>
      </c>
      <c r="J1836">
        <v>1</v>
      </c>
    </row>
    <row r="1837" spans="6:10">
      <c r="F1837" s="14" t="s">
        <v>8219</v>
      </c>
      <c r="G1837" s="14">
        <v>72</v>
      </c>
      <c r="I1837" t="s">
        <v>8221</v>
      </c>
      <c r="J1837">
        <v>13</v>
      </c>
    </row>
    <row r="1838" spans="6:10">
      <c r="F1838" s="15" t="s">
        <v>8219</v>
      </c>
      <c r="G1838" s="15">
        <v>21</v>
      </c>
      <c r="I1838" t="s">
        <v>8221</v>
      </c>
      <c r="J1838">
        <v>6</v>
      </c>
    </row>
    <row r="1839" spans="6:10">
      <c r="F1839" s="14" t="s">
        <v>8219</v>
      </c>
      <c r="G1839" s="14">
        <v>42</v>
      </c>
      <c r="I1839" t="s">
        <v>8221</v>
      </c>
      <c r="J1839">
        <v>0</v>
      </c>
    </row>
    <row r="1840" spans="6:10">
      <c r="F1840" s="15" t="s">
        <v>8219</v>
      </c>
      <c r="G1840" s="15">
        <v>71</v>
      </c>
      <c r="I1840" t="s">
        <v>8221</v>
      </c>
      <c r="J1840">
        <v>2</v>
      </c>
    </row>
    <row r="1841" spans="6:10">
      <c r="F1841" s="14" t="s">
        <v>8219</v>
      </c>
      <c r="G1841" s="14">
        <v>168</v>
      </c>
      <c r="I1841" t="s">
        <v>8221</v>
      </c>
      <c r="J1841">
        <v>2</v>
      </c>
    </row>
    <row r="1842" spans="6:10">
      <c r="F1842" s="15" t="s">
        <v>8219</v>
      </c>
      <c r="G1842" s="15">
        <v>19</v>
      </c>
      <c r="I1842" t="s">
        <v>8221</v>
      </c>
      <c r="J1842">
        <v>21</v>
      </c>
    </row>
    <row r="1843" spans="6:10">
      <c r="F1843" s="14" t="s">
        <v>8219</v>
      </c>
      <c r="G1843" s="14">
        <v>37</v>
      </c>
      <c r="I1843" t="s">
        <v>8221</v>
      </c>
      <c r="J1843">
        <v>13</v>
      </c>
    </row>
    <row r="1844" spans="6:10">
      <c r="F1844" s="15" t="s">
        <v>8219</v>
      </c>
      <c r="G1844" s="15">
        <v>36</v>
      </c>
      <c r="I1844" t="s">
        <v>8221</v>
      </c>
      <c r="J1844">
        <v>0</v>
      </c>
    </row>
    <row r="1845" spans="6:10">
      <c r="F1845" s="14" t="s">
        <v>8219</v>
      </c>
      <c r="G1845" s="14">
        <v>14</v>
      </c>
      <c r="I1845" t="s">
        <v>8221</v>
      </c>
      <c r="J1845">
        <v>6</v>
      </c>
    </row>
    <row r="1846" spans="6:10">
      <c r="F1846" s="15" t="s">
        <v>8219</v>
      </c>
      <c r="G1846" s="15">
        <v>18</v>
      </c>
      <c r="I1846" t="s">
        <v>8221</v>
      </c>
      <c r="J1846">
        <v>0</v>
      </c>
    </row>
    <row r="1847" spans="6:10">
      <c r="F1847" s="14" t="s">
        <v>8219</v>
      </c>
      <c r="G1847" s="14">
        <v>82</v>
      </c>
      <c r="I1847" t="s">
        <v>8221</v>
      </c>
      <c r="J1847">
        <v>1</v>
      </c>
    </row>
    <row r="1848" spans="6:10">
      <c r="F1848" s="15" t="s">
        <v>8219</v>
      </c>
      <c r="G1848" s="15">
        <v>43</v>
      </c>
      <c r="I1848" t="s">
        <v>8221</v>
      </c>
      <c r="J1848">
        <v>0</v>
      </c>
    </row>
    <row r="1849" spans="6:10">
      <c r="F1849" s="14" t="s">
        <v>8219</v>
      </c>
      <c r="G1849" s="14">
        <v>8</v>
      </c>
      <c r="I1849" t="s">
        <v>8221</v>
      </c>
      <c r="J1849">
        <v>12</v>
      </c>
    </row>
    <row r="1850" spans="6:10">
      <c r="F1850" s="15" t="s">
        <v>8219</v>
      </c>
      <c r="G1850" s="15">
        <v>45</v>
      </c>
      <c r="I1850" t="s">
        <v>8221</v>
      </c>
      <c r="J1850">
        <v>2</v>
      </c>
    </row>
    <row r="1851" spans="6:10">
      <c r="F1851" s="14" t="s">
        <v>8219</v>
      </c>
      <c r="G1851" s="14">
        <v>20</v>
      </c>
      <c r="I1851" t="s">
        <v>8221</v>
      </c>
      <c r="J1851">
        <v>6</v>
      </c>
    </row>
    <row r="1852" spans="6:10">
      <c r="F1852" s="15" t="s">
        <v>8219</v>
      </c>
      <c r="G1852" s="15">
        <v>31</v>
      </c>
      <c r="I1852" t="s">
        <v>8221</v>
      </c>
      <c r="J1852">
        <v>1</v>
      </c>
    </row>
    <row r="1853" spans="6:10">
      <c r="F1853" s="14" t="s">
        <v>8219</v>
      </c>
      <c r="G1853" s="14">
        <v>25</v>
      </c>
      <c r="I1853" t="s">
        <v>8221</v>
      </c>
      <c r="J1853">
        <v>1</v>
      </c>
    </row>
    <row r="1854" spans="6:10">
      <c r="F1854" s="15" t="s">
        <v>8219</v>
      </c>
      <c r="G1854" s="15">
        <v>14</v>
      </c>
      <c r="I1854" t="s">
        <v>8221</v>
      </c>
      <c r="J1854">
        <v>5</v>
      </c>
    </row>
    <row r="1855" spans="6:10">
      <c r="F1855" s="14" t="s">
        <v>8219</v>
      </c>
      <c r="G1855" s="14">
        <v>45</v>
      </c>
      <c r="I1855" t="s">
        <v>8221</v>
      </c>
      <c r="J1855">
        <v>0</v>
      </c>
    </row>
    <row r="1856" spans="6:10">
      <c r="F1856" s="15" t="s">
        <v>8219</v>
      </c>
      <c r="G1856" s="15">
        <v>20</v>
      </c>
      <c r="I1856" t="s">
        <v>8221</v>
      </c>
      <c r="J1856">
        <v>3</v>
      </c>
    </row>
    <row r="1857" spans="6:10">
      <c r="F1857" s="14" t="s">
        <v>8219</v>
      </c>
      <c r="G1857" s="14">
        <v>39</v>
      </c>
      <c r="I1857" t="s">
        <v>8221</v>
      </c>
      <c r="J1857">
        <v>8</v>
      </c>
    </row>
    <row r="1858" spans="6:10">
      <c r="F1858" s="15" t="s">
        <v>8219</v>
      </c>
      <c r="G1858" s="15">
        <v>16</v>
      </c>
      <c r="I1858" t="s">
        <v>8221</v>
      </c>
      <c r="J1858">
        <v>3</v>
      </c>
    </row>
    <row r="1859" spans="6:10">
      <c r="F1859" s="14" t="s">
        <v>8219</v>
      </c>
      <c r="G1859" s="14">
        <v>37</v>
      </c>
      <c r="I1859" t="s">
        <v>8221</v>
      </c>
      <c r="J1859">
        <v>8</v>
      </c>
    </row>
    <row r="1860" spans="6:10">
      <c r="F1860" s="15" t="s">
        <v>8219</v>
      </c>
      <c r="G1860" s="15">
        <v>14</v>
      </c>
      <c r="I1860" t="s">
        <v>8221</v>
      </c>
      <c r="J1860">
        <v>1</v>
      </c>
    </row>
    <row r="1861" spans="6:10">
      <c r="F1861" s="14" t="s">
        <v>8219</v>
      </c>
      <c r="G1861" s="14">
        <v>21</v>
      </c>
      <c r="I1861" t="s">
        <v>8221</v>
      </c>
      <c r="J1861">
        <v>4</v>
      </c>
    </row>
    <row r="1862" spans="6:10">
      <c r="F1862" s="15" t="s">
        <v>8219</v>
      </c>
      <c r="G1862" s="15">
        <v>69</v>
      </c>
      <c r="I1862" t="s">
        <v>8221</v>
      </c>
      <c r="J1862">
        <v>8</v>
      </c>
    </row>
    <row r="1863" spans="6:10">
      <c r="F1863" s="14" t="s">
        <v>8219</v>
      </c>
      <c r="G1863" s="14">
        <v>16</v>
      </c>
      <c r="I1863" t="s">
        <v>8221</v>
      </c>
      <c r="J1863">
        <v>1</v>
      </c>
    </row>
    <row r="1864" spans="6:10">
      <c r="F1864" s="15" t="s">
        <v>8219</v>
      </c>
      <c r="G1864" s="15">
        <v>55</v>
      </c>
      <c r="I1864" t="s">
        <v>8221</v>
      </c>
      <c r="J1864">
        <v>5</v>
      </c>
    </row>
    <row r="1865" spans="6:10">
      <c r="F1865" s="14" t="s">
        <v>8219</v>
      </c>
      <c r="G1865" s="14">
        <v>27</v>
      </c>
      <c r="I1865" t="s">
        <v>8221</v>
      </c>
      <c r="J1865">
        <v>0</v>
      </c>
    </row>
    <row r="1866" spans="6:10">
      <c r="F1866" s="15" t="s">
        <v>8219</v>
      </c>
      <c r="G1866" s="15">
        <v>36</v>
      </c>
      <c r="I1866" t="s">
        <v>8221</v>
      </c>
      <c r="J1866">
        <v>0</v>
      </c>
    </row>
    <row r="1867" spans="6:10">
      <c r="F1867" s="14" t="s">
        <v>8219</v>
      </c>
      <c r="G1867" s="14">
        <v>19</v>
      </c>
      <c r="I1867" t="s">
        <v>8221</v>
      </c>
      <c r="J1867">
        <v>1</v>
      </c>
    </row>
    <row r="1868" spans="6:10">
      <c r="F1868" s="15" t="s">
        <v>8219</v>
      </c>
      <c r="G1868" s="15">
        <v>12</v>
      </c>
      <c r="I1868" t="s">
        <v>8221</v>
      </c>
      <c r="J1868">
        <v>0</v>
      </c>
    </row>
    <row r="1869" spans="6:10">
      <c r="F1869" s="14" t="s">
        <v>8219</v>
      </c>
      <c r="G1869" s="14">
        <v>17</v>
      </c>
      <c r="I1869" t="s">
        <v>8221</v>
      </c>
      <c r="J1869">
        <v>0</v>
      </c>
    </row>
    <row r="1870" spans="6:10">
      <c r="F1870" s="15" t="s">
        <v>8219</v>
      </c>
      <c r="G1870" s="15">
        <v>114</v>
      </c>
      <c r="I1870" t="s">
        <v>8221</v>
      </c>
      <c r="J1870">
        <v>6</v>
      </c>
    </row>
    <row r="1871" spans="6:10">
      <c r="F1871" s="14" t="s">
        <v>8219</v>
      </c>
      <c r="G1871" s="14">
        <v>93</v>
      </c>
      <c r="I1871" t="s">
        <v>8221</v>
      </c>
      <c r="J1871">
        <v>6</v>
      </c>
    </row>
    <row r="1872" spans="6:10">
      <c r="F1872" s="15" t="s">
        <v>8219</v>
      </c>
      <c r="G1872" s="15">
        <v>36</v>
      </c>
      <c r="I1872" t="s">
        <v>8221</v>
      </c>
      <c r="J1872">
        <v>14</v>
      </c>
    </row>
    <row r="1873" spans="6:10">
      <c r="F1873" s="14" t="s">
        <v>8219</v>
      </c>
      <c r="G1873" s="14">
        <v>61</v>
      </c>
      <c r="I1873" t="s">
        <v>8221</v>
      </c>
      <c r="J1873">
        <v>6</v>
      </c>
    </row>
    <row r="1874" spans="6:10">
      <c r="F1874" s="15" t="s">
        <v>8219</v>
      </c>
      <c r="G1874" s="15">
        <v>47</v>
      </c>
      <c r="I1874" t="s">
        <v>8221</v>
      </c>
      <c r="J1874">
        <v>33</v>
      </c>
    </row>
    <row r="1875" spans="6:10">
      <c r="F1875" s="14" t="s">
        <v>8219</v>
      </c>
      <c r="G1875" s="14">
        <v>17</v>
      </c>
      <c r="I1875" t="s">
        <v>8221</v>
      </c>
      <c r="J1875">
        <v>4</v>
      </c>
    </row>
    <row r="1876" spans="6:10">
      <c r="F1876" s="15" t="s">
        <v>8219</v>
      </c>
      <c r="G1876" s="15">
        <v>63</v>
      </c>
      <c r="I1876" t="s">
        <v>8221</v>
      </c>
      <c r="J1876">
        <v>1</v>
      </c>
    </row>
    <row r="1877" spans="6:10">
      <c r="F1877" s="14" t="s">
        <v>8219</v>
      </c>
      <c r="G1877" s="14">
        <v>9</v>
      </c>
      <c r="I1877" t="s">
        <v>8221</v>
      </c>
      <c r="J1877">
        <v>0</v>
      </c>
    </row>
    <row r="1878" spans="6:10">
      <c r="F1878" s="15" t="s">
        <v>8219</v>
      </c>
      <c r="G1878" s="15">
        <v>30</v>
      </c>
      <c r="I1878" t="s">
        <v>8221</v>
      </c>
      <c r="J1878">
        <v>6</v>
      </c>
    </row>
    <row r="1879" spans="6:10">
      <c r="F1879" s="14" t="s">
        <v>8219</v>
      </c>
      <c r="G1879" s="14">
        <v>23</v>
      </c>
      <c r="I1879" t="s">
        <v>8221</v>
      </c>
      <c r="J1879">
        <v>6</v>
      </c>
    </row>
    <row r="1880" spans="6:10">
      <c r="F1880" s="15" t="s">
        <v>8219</v>
      </c>
      <c r="G1880" s="15">
        <v>33</v>
      </c>
      <c r="I1880" t="s">
        <v>8221</v>
      </c>
      <c r="J1880">
        <v>1</v>
      </c>
    </row>
    <row r="1881" spans="6:10">
      <c r="F1881" s="14" t="s">
        <v>8219</v>
      </c>
      <c r="G1881" s="14">
        <v>39</v>
      </c>
      <c r="I1881" t="s">
        <v>8221</v>
      </c>
      <c r="J1881">
        <v>3</v>
      </c>
    </row>
    <row r="1882" spans="6:10">
      <c r="F1882" s="15" t="s">
        <v>8219</v>
      </c>
      <c r="G1882" s="15">
        <v>17</v>
      </c>
    </row>
    <row r="1883" spans="6:10">
      <c r="F1883" s="14" t="s">
        <v>8219</v>
      </c>
      <c r="G1883" s="14">
        <v>6</v>
      </c>
    </row>
    <row r="1884" spans="6:10">
      <c r="F1884" s="15" t="s">
        <v>8219</v>
      </c>
      <c r="G1884" s="15">
        <v>39</v>
      </c>
    </row>
    <row r="1885" spans="6:10">
      <c r="F1885" s="14" t="s">
        <v>8219</v>
      </c>
      <c r="G1885" s="14">
        <v>57</v>
      </c>
    </row>
    <row r="1886" spans="6:10">
      <c r="F1886" s="15" t="s">
        <v>8219</v>
      </c>
      <c r="G1886" s="15">
        <v>56</v>
      </c>
    </row>
    <row r="1887" spans="6:10">
      <c r="F1887" s="14" t="s">
        <v>8219</v>
      </c>
      <c r="G1887" s="14">
        <v>13</v>
      </c>
    </row>
    <row r="1888" spans="6:10">
      <c r="F1888" s="15" t="s">
        <v>8219</v>
      </c>
      <c r="G1888" s="15">
        <v>95</v>
      </c>
    </row>
    <row r="1889" spans="6:7">
      <c r="F1889" s="14" t="s">
        <v>8219</v>
      </c>
      <c r="G1889" s="14">
        <v>80</v>
      </c>
    </row>
    <row r="1890" spans="6:7">
      <c r="F1890" s="15" t="s">
        <v>8219</v>
      </c>
      <c r="G1890" s="15">
        <v>133</v>
      </c>
    </row>
    <row r="1891" spans="6:7">
      <c r="F1891" s="14" t="s">
        <v>8219</v>
      </c>
      <c r="G1891" s="14">
        <v>44</v>
      </c>
    </row>
    <row r="1892" spans="6:7">
      <c r="F1892" s="15" t="s">
        <v>8219</v>
      </c>
      <c r="G1892" s="15">
        <v>30</v>
      </c>
    </row>
    <row r="1893" spans="6:7">
      <c r="F1893" s="14" t="s">
        <v>8219</v>
      </c>
      <c r="G1893" s="14">
        <v>56</v>
      </c>
    </row>
    <row r="1894" spans="6:7">
      <c r="F1894" s="15" t="s">
        <v>8219</v>
      </c>
      <c r="G1894" s="15">
        <v>66</v>
      </c>
    </row>
    <row r="1895" spans="6:7">
      <c r="F1895" s="14" t="s">
        <v>8219</v>
      </c>
      <c r="G1895" s="14">
        <v>29</v>
      </c>
    </row>
    <row r="1896" spans="6:7">
      <c r="F1896" s="15" t="s">
        <v>8219</v>
      </c>
      <c r="G1896" s="15">
        <v>72</v>
      </c>
    </row>
    <row r="1897" spans="6:7">
      <c r="F1897" s="14" t="s">
        <v>8219</v>
      </c>
      <c r="G1897" s="14">
        <v>27</v>
      </c>
    </row>
    <row r="1898" spans="6:7">
      <c r="F1898" s="15" t="s">
        <v>8219</v>
      </c>
      <c r="G1898" s="15">
        <v>10</v>
      </c>
    </row>
    <row r="1899" spans="6:7">
      <c r="F1899" s="14" t="s">
        <v>8219</v>
      </c>
      <c r="G1899" s="14">
        <v>35</v>
      </c>
    </row>
    <row r="1900" spans="6:7">
      <c r="F1900" s="15" t="s">
        <v>8219</v>
      </c>
      <c r="G1900" s="15">
        <v>29</v>
      </c>
    </row>
    <row r="1901" spans="6:7">
      <c r="F1901" s="14" t="s">
        <v>8219</v>
      </c>
      <c r="G1901" s="14">
        <v>13</v>
      </c>
    </row>
    <row r="1902" spans="6:7">
      <c r="F1902" s="15" t="s">
        <v>8219</v>
      </c>
      <c r="G1902" s="15">
        <v>72</v>
      </c>
    </row>
    <row r="1903" spans="6:7">
      <c r="F1903" s="14" t="s">
        <v>8219</v>
      </c>
      <c r="G1903" s="14">
        <v>78</v>
      </c>
    </row>
    <row r="1904" spans="6:7">
      <c r="F1904" s="15" t="s">
        <v>8219</v>
      </c>
      <c r="G1904" s="15">
        <v>49</v>
      </c>
    </row>
    <row r="1905" spans="6:7">
      <c r="F1905" s="14" t="s">
        <v>8219</v>
      </c>
      <c r="G1905" s="14">
        <v>42</v>
      </c>
    </row>
    <row r="1906" spans="6:7">
      <c r="F1906" s="15" t="s">
        <v>8219</v>
      </c>
      <c r="G1906" s="15">
        <v>35</v>
      </c>
    </row>
    <row r="1907" spans="6:7">
      <c r="F1907" s="14" t="s">
        <v>8219</v>
      </c>
      <c r="G1907" s="14">
        <v>42</v>
      </c>
    </row>
    <row r="1908" spans="6:7">
      <c r="F1908" s="15" t="s">
        <v>8219</v>
      </c>
      <c r="G1908" s="15">
        <v>42</v>
      </c>
    </row>
    <row r="1909" spans="6:7">
      <c r="F1909" s="14" t="s">
        <v>8219</v>
      </c>
      <c r="G1909" s="14">
        <v>31</v>
      </c>
    </row>
    <row r="1910" spans="6:7">
      <c r="F1910" s="15" t="s">
        <v>8219</v>
      </c>
      <c r="G1910" s="15">
        <v>38</v>
      </c>
    </row>
    <row r="1911" spans="6:7">
      <c r="F1911" s="14" t="s">
        <v>8219</v>
      </c>
      <c r="G1911" s="14">
        <v>8</v>
      </c>
    </row>
    <row r="1912" spans="6:7">
      <c r="F1912" s="15" t="s">
        <v>8219</v>
      </c>
      <c r="G1912" s="15">
        <v>39</v>
      </c>
    </row>
    <row r="1913" spans="6:7">
      <c r="F1913" s="14" t="s">
        <v>8219</v>
      </c>
      <c r="G1913" s="14">
        <v>29</v>
      </c>
    </row>
    <row r="1914" spans="6:7">
      <c r="F1914" s="15" t="s">
        <v>8219</v>
      </c>
      <c r="G1914" s="15">
        <v>72</v>
      </c>
    </row>
    <row r="1915" spans="6:7">
      <c r="F1915" s="14" t="s">
        <v>8219</v>
      </c>
      <c r="G1915" s="14">
        <v>15</v>
      </c>
    </row>
    <row r="1916" spans="6:7">
      <c r="F1916" s="15" t="s">
        <v>8219</v>
      </c>
      <c r="G1916" s="15">
        <v>33</v>
      </c>
    </row>
    <row r="1917" spans="6:7">
      <c r="F1917" s="14" t="s">
        <v>8219</v>
      </c>
      <c r="G1917" s="14">
        <v>15</v>
      </c>
    </row>
    <row r="1918" spans="6:7">
      <c r="F1918" s="15" t="s">
        <v>8219</v>
      </c>
      <c r="G1918" s="15">
        <v>19</v>
      </c>
    </row>
    <row r="1919" spans="6:7">
      <c r="F1919" s="14" t="s">
        <v>8219</v>
      </c>
      <c r="G1919" s="14">
        <v>17</v>
      </c>
    </row>
    <row r="1920" spans="6:7">
      <c r="F1920" s="15" t="s">
        <v>8219</v>
      </c>
      <c r="G1920" s="15">
        <v>44</v>
      </c>
    </row>
    <row r="1921" spans="6:7">
      <c r="F1921" s="14" t="s">
        <v>8219</v>
      </c>
      <c r="G1921" s="14">
        <v>10</v>
      </c>
    </row>
    <row r="1922" spans="6:7">
      <c r="F1922" s="15" t="s">
        <v>8219</v>
      </c>
      <c r="G1922" s="15">
        <v>46</v>
      </c>
    </row>
    <row r="1923" spans="6:7">
      <c r="F1923" s="14" t="s">
        <v>8219</v>
      </c>
      <c r="G1923" s="14">
        <v>11</v>
      </c>
    </row>
    <row r="1924" spans="6:7">
      <c r="F1924" s="15" t="s">
        <v>8219</v>
      </c>
      <c r="G1924" s="15">
        <v>13</v>
      </c>
    </row>
    <row r="1925" spans="6:7">
      <c r="F1925" s="14" t="s">
        <v>8219</v>
      </c>
      <c r="G1925" s="14">
        <v>33</v>
      </c>
    </row>
    <row r="1926" spans="6:7">
      <c r="F1926" s="15" t="s">
        <v>8219</v>
      </c>
      <c r="G1926" s="15">
        <v>28</v>
      </c>
    </row>
    <row r="1927" spans="6:7">
      <c r="F1927" s="14" t="s">
        <v>8219</v>
      </c>
      <c r="G1927" s="14">
        <v>21</v>
      </c>
    </row>
    <row r="1928" spans="6:7">
      <c r="F1928" s="15" t="s">
        <v>8219</v>
      </c>
      <c r="G1928" s="15">
        <v>13</v>
      </c>
    </row>
    <row r="1929" spans="6:7">
      <c r="F1929" s="14" t="s">
        <v>8219</v>
      </c>
      <c r="G1929" s="14">
        <v>34</v>
      </c>
    </row>
    <row r="1930" spans="6:7">
      <c r="F1930" s="15" t="s">
        <v>8219</v>
      </c>
      <c r="G1930" s="15">
        <v>80</v>
      </c>
    </row>
    <row r="1931" spans="6:7">
      <c r="F1931" s="14" t="s">
        <v>8219</v>
      </c>
      <c r="G1931" s="14">
        <v>74</v>
      </c>
    </row>
    <row r="1932" spans="6:7">
      <c r="F1932" s="15" t="s">
        <v>8219</v>
      </c>
      <c r="G1932" s="15">
        <v>7</v>
      </c>
    </row>
    <row r="1933" spans="6:7">
      <c r="F1933" s="14" t="s">
        <v>8219</v>
      </c>
      <c r="G1933" s="14">
        <v>34</v>
      </c>
    </row>
    <row r="1934" spans="6:7">
      <c r="F1934" s="15" t="s">
        <v>8219</v>
      </c>
      <c r="G1934" s="15">
        <v>86</v>
      </c>
    </row>
    <row r="1935" spans="6:7">
      <c r="F1935" s="14" t="s">
        <v>8219</v>
      </c>
      <c r="G1935" s="14">
        <v>37</v>
      </c>
    </row>
    <row r="1936" spans="6:7">
      <c r="F1936" s="15" t="s">
        <v>8219</v>
      </c>
      <c r="G1936" s="15">
        <v>18</v>
      </c>
    </row>
    <row r="1937" spans="6:7">
      <c r="F1937" s="14" t="s">
        <v>8219</v>
      </c>
      <c r="G1937" s="14">
        <v>22</v>
      </c>
    </row>
    <row r="1938" spans="6:7">
      <c r="F1938" s="15" t="s">
        <v>8219</v>
      </c>
      <c r="G1938" s="15">
        <v>26</v>
      </c>
    </row>
    <row r="1939" spans="6:7">
      <c r="F1939" s="14" t="s">
        <v>8219</v>
      </c>
      <c r="G1939" s="14">
        <v>27</v>
      </c>
    </row>
    <row r="1940" spans="6:7">
      <c r="F1940" s="15" t="s">
        <v>8219</v>
      </c>
      <c r="G1940" s="15">
        <v>8</v>
      </c>
    </row>
    <row r="1941" spans="6:7">
      <c r="F1941" s="14" t="s">
        <v>8219</v>
      </c>
      <c r="G1941" s="14">
        <v>204</v>
      </c>
    </row>
    <row r="1942" spans="6:7">
      <c r="F1942" s="15" t="s">
        <v>8219</v>
      </c>
      <c r="G1942" s="15">
        <v>46</v>
      </c>
    </row>
    <row r="1943" spans="6:7">
      <c r="F1943" s="14" t="s">
        <v>8219</v>
      </c>
      <c r="G1943" s="14">
        <v>17</v>
      </c>
    </row>
    <row r="1944" spans="6:7">
      <c r="F1944" s="15" t="s">
        <v>8219</v>
      </c>
      <c r="G1944" s="15">
        <v>28</v>
      </c>
    </row>
    <row r="1945" spans="6:7">
      <c r="F1945" s="14" t="s">
        <v>8219</v>
      </c>
      <c r="G1945" s="14">
        <v>83</v>
      </c>
    </row>
    <row r="1946" spans="6:7">
      <c r="F1946" s="15" t="s">
        <v>8219</v>
      </c>
      <c r="G1946" s="15">
        <v>13</v>
      </c>
    </row>
    <row r="1947" spans="6:7">
      <c r="F1947" s="14" t="s">
        <v>8219</v>
      </c>
      <c r="G1947" s="14">
        <v>8</v>
      </c>
    </row>
    <row r="1948" spans="6:7">
      <c r="F1948" s="15" t="s">
        <v>8219</v>
      </c>
      <c r="G1948" s="15">
        <v>32</v>
      </c>
    </row>
    <row r="1949" spans="6:7">
      <c r="F1949" s="14" t="s">
        <v>8219</v>
      </c>
      <c r="G1949" s="14">
        <v>85</v>
      </c>
    </row>
    <row r="1950" spans="6:7">
      <c r="F1950" s="15" t="s">
        <v>8219</v>
      </c>
      <c r="G1950" s="15">
        <v>29</v>
      </c>
    </row>
    <row r="1951" spans="6:7">
      <c r="F1951" s="14" t="s">
        <v>8219</v>
      </c>
      <c r="G1951" s="14">
        <v>24</v>
      </c>
    </row>
    <row r="1952" spans="6:7">
      <c r="F1952" s="15" t="s">
        <v>8219</v>
      </c>
      <c r="G1952" s="15">
        <v>8</v>
      </c>
    </row>
    <row r="1953" spans="6:7">
      <c r="F1953" s="14" t="s">
        <v>8219</v>
      </c>
      <c r="G1953" s="14">
        <v>19</v>
      </c>
    </row>
    <row r="1954" spans="6:7">
      <c r="F1954" s="15" t="s">
        <v>8219</v>
      </c>
      <c r="G1954" s="15">
        <v>336</v>
      </c>
    </row>
    <row r="1955" spans="6:7">
      <c r="F1955" s="14" t="s">
        <v>8219</v>
      </c>
      <c r="G1955" s="14">
        <v>13</v>
      </c>
    </row>
    <row r="1956" spans="6:7">
      <c r="F1956" s="15" t="s">
        <v>8219</v>
      </c>
      <c r="G1956" s="15">
        <v>42</v>
      </c>
    </row>
    <row r="1957" spans="6:7">
      <c r="F1957" s="14" t="s">
        <v>8219</v>
      </c>
      <c r="G1957" s="14">
        <v>64</v>
      </c>
    </row>
    <row r="1958" spans="6:7">
      <c r="F1958" s="15" t="s">
        <v>8219</v>
      </c>
      <c r="G1958" s="15">
        <v>25</v>
      </c>
    </row>
    <row r="1959" spans="6:7">
      <c r="F1959" s="14" t="s">
        <v>8219</v>
      </c>
      <c r="G1959" s="14">
        <v>20</v>
      </c>
    </row>
    <row r="1960" spans="6:7">
      <c r="F1960" s="15" t="s">
        <v>8219</v>
      </c>
      <c r="G1960" s="15">
        <v>104</v>
      </c>
    </row>
    <row r="1961" spans="6:7">
      <c r="F1961" s="14" t="s">
        <v>8219</v>
      </c>
      <c r="G1961" s="14">
        <v>53</v>
      </c>
    </row>
    <row r="1962" spans="6:7">
      <c r="F1962" s="15" t="s">
        <v>8219</v>
      </c>
      <c r="G1962" s="15">
        <v>14</v>
      </c>
    </row>
    <row r="1963" spans="6:7">
      <c r="F1963" s="14" t="s">
        <v>8219</v>
      </c>
      <c r="G1963" s="14">
        <v>20</v>
      </c>
    </row>
    <row r="1964" spans="6:7">
      <c r="F1964" s="15" t="s">
        <v>8219</v>
      </c>
      <c r="G1964" s="15">
        <v>558</v>
      </c>
    </row>
    <row r="1965" spans="6:7">
      <c r="F1965" s="14" t="s">
        <v>8219</v>
      </c>
      <c r="G1965" s="14">
        <v>22</v>
      </c>
    </row>
    <row r="1966" spans="6:7">
      <c r="F1966" s="15" t="s">
        <v>8219</v>
      </c>
      <c r="G1966" s="15">
        <v>24</v>
      </c>
    </row>
    <row r="1967" spans="6:7">
      <c r="F1967" s="14" t="s">
        <v>8219</v>
      </c>
      <c r="G1967" s="14">
        <v>74</v>
      </c>
    </row>
    <row r="1968" spans="6:7">
      <c r="F1968" s="15" t="s">
        <v>8219</v>
      </c>
      <c r="G1968" s="15">
        <v>54</v>
      </c>
    </row>
    <row r="1969" spans="6:7">
      <c r="F1969" s="14" t="s">
        <v>8219</v>
      </c>
      <c r="G1969" s="14">
        <v>31</v>
      </c>
    </row>
    <row r="1970" spans="6:7">
      <c r="F1970" s="15" t="s">
        <v>8219</v>
      </c>
      <c r="G1970" s="15">
        <v>25</v>
      </c>
    </row>
    <row r="1971" spans="6:7">
      <c r="F1971" s="14" t="s">
        <v>8219</v>
      </c>
      <c r="G1971" s="14">
        <v>17</v>
      </c>
    </row>
    <row r="1972" spans="6:7">
      <c r="F1972" s="15" t="s">
        <v>8219</v>
      </c>
      <c r="G1972" s="15">
        <v>12</v>
      </c>
    </row>
    <row r="1973" spans="6:7">
      <c r="F1973" s="14" t="s">
        <v>8219</v>
      </c>
      <c r="G1973" s="14">
        <v>38</v>
      </c>
    </row>
    <row r="1974" spans="6:7">
      <c r="F1974" s="15" t="s">
        <v>8219</v>
      </c>
      <c r="G1974" s="15">
        <v>41</v>
      </c>
    </row>
    <row r="1975" spans="6:7">
      <c r="F1975" s="14" t="s">
        <v>8219</v>
      </c>
      <c r="G1975" s="14">
        <v>19</v>
      </c>
    </row>
    <row r="1976" spans="6:7">
      <c r="F1976" s="15" t="s">
        <v>8219</v>
      </c>
      <c r="G1976" s="15">
        <v>41</v>
      </c>
    </row>
    <row r="1977" spans="6:7">
      <c r="F1977" s="14" t="s">
        <v>8219</v>
      </c>
      <c r="G1977" s="14">
        <v>26</v>
      </c>
    </row>
    <row r="1978" spans="6:7">
      <c r="F1978" s="15" t="s">
        <v>8219</v>
      </c>
      <c r="G1978" s="15">
        <v>25</v>
      </c>
    </row>
    <row r="1979" spans="6:7">
      <c r="F1979" s="14" t="s">
        <v>8219</v>
      </c>
      <c r="G1979" s="14">
        <v>9</v>
      </c>
    </row>
    <row r="1980" spans="6:7">
      <c r="F1980" s="15" t="s">
        <v>8219</v>
      </c>
      <c r="G1980" s="15">
        <v>78</v>
      </c>
    </row>
    <row r="1981" spans="6:7">
      <c r="F1981" s="14" t="s">
        <v>8219</v>
      </c>
      <c r="G1981" s="14">
        <v>45</v>
      </c>
    </row>
    <row r="1982" spans="6:7">
      <c r="F1982" s="15" t="s">
        <v>8219</v>
      </c>
      <c r="G1982" s="15">
        <v>102</v>
      </c>
    </row>
    <row r="1983" spans="6:7">
      <c r="F1983" s="14" t="s">
        <v>8219</v>
      </c>
      <c r="G1983" s="14">
        <v>5</v>
      </c>
    </row>
    <row r="1984" spans="6:7">
      <c r="F1984" s="15" t="s">
        <v>8219</v>
      </c>
      <c r="G1984" s="15">
        <v>27</v>
      </c>
    </row>
    <row r="1985" spans="6:7">
      <c r="F1985" s="14" t="s">
        <v>8219</v>
      </c>
      <c r="G1985" s="14">
        <v>37</v>
      </c>
    </row>
    <row r="1986" spans="6:7">
      <c r="F1986" s="15" t="s">
        <v>8219</v>
      </c>
      <c r="G1986" s="15">
        <v>14</v>
      </c>
    </row>
    <row r="1987" spans="6:7">
      <c r="F1987" s="14" t="s">
        <v>8219</v>
      </c>
      <c r="G1987" s="14">
        <v>27</v>
      </c>
    </row>
    <row r="1988" spans="6:7">
      <c r="F1988" s="15" t="s">
        <v>8219</v>
      </c>
      <c r="G1988" s="15">
        <v>45</v>
      </c>
    </row>
    <row r="1989" spans="6:7">
      <c r="F1989" s="14" t="s">
        <v>8219</v>
      </c>
      <c r="G1989" s="14">
        <v>49</v>
      </c>
    </row>
    <row r="1990" spans="6:7">
      <c r="F1990" s="15" t="s">
        <v>8219</v>
      </c>
      <c r="G1990" s="15">
        <v>24</v>
      </c>
    </row>
    <row r="1991" spans="6:7">
      <c r="F1991" s="14" t="s">
        <v>8219</v>
      </c>
      <c r="G1991" s="14">
        <v>112</v>
      </c>
    </row>
    <row r="1992" spans="6:7">
      <c r="F1992" s="15" t="s">
        <v>8219</v>
      </c>
      <c r="G1992" s="15">
        <v>23</v>
      </c>
    </row>
    <row r="1993" spans="6:7">
      <c r="F1993" s="14" t="s">
        <v>8219</v>
      </c>
      <c r="G1993" s="14">
        <v>54</v>
      </c>
    </row>
    <row r="1994" spans="6:7">
      <c r="F1994" s="15" t="s">
        <v>8219</v>
      </c>
      <c r="G1994" s="15">
        <v>28</v>
      </c>
    </row>
    <row r="1995" spans="6:7">
      <c r="F1995" s="14" t="s">
        <v>8219</v>
      </c>
      <c r="G1995" s="14">
        <v>11</v>
      </c>
    </row>
    <row r="1996" spans="6:7">
      <c r="F1996" s="15" t="s">
        <v>8219</v>
      </c>
      <c r="G1996" s="15">
        <v>62</v>
      </c>
    </row>
    <row r="1997" spans="6:7">
      <c r="F1997" s="14" t="s">
        <v>8219</v>
      </c>
      <c r="G1997" s="14">
        <v>73</v>
      </c>
    </row>
    <row r="1998" spans="6:7">
      <c r="F1998" s="15" t="s">
        <v>8219</v>
      </c>
      <c r="G1998" s="15">
        <v>18</v>
      </c>
    </row>
    <row r="1999" spans="6:7">
      <c r="F1999" s="14" t="s">
        <v>8219</v>
      </c>
      <c r="G1999" s="14">
        <v>35</v>
      </c>
    </row>
    <row r="2000" spans="6:7">
      <c r="F2000" s="15" t="s">
        <v>8219</v>
      </c>
      <c r="G2000" s="15">
        <v>43</v>
      </c>
    </row>
    <row r="2001" spans="6:7">
      <c r="F2001" s="14" t="s">
        <v>8219</v>
      </c>
      <c r="G2001" s="14">
        <v>36</v>
      </c>
    </row>
    <row r="2002" spans="6:7">
      <c r="F2002" s="15" t="s">
        <v>8219</v>
      </c>
      <c r="G2002" s="15">
        <v>62</v>
      </c>
    </row>
    <row r="2003" spans="6:7">
      <c r="F2003" s="14" t="s">
        <v>8219</v>
      </c>
      <c r="G2003" s="14">
        <v>15</v>
      </c>
    </row>
    <row r="2004" spans="6:7">
      <c r="F2004" s="15" t="s">
        <v>8219</v>
      </c>
      <c r="G2004" s="15">
        <v>33</v>
      </c>
    </row>
    <row r="2005" spans="6:7">
      <c r="F2005" s="14" t="s">
        <v>8219</v>
      </c>
      <c r="G2005" s="14">
        <v>27</v>
      </c>
    </row>
    <row r="2006" spans="6:7">
      <c r="F2006" s="15" t="s">
        <v>8219</v>
      </c>
      <c r="G2006" s="15">
        <v>17</v>
      </c>
    </row>
    <row r="2007" spans="6:7">
      <c r="F2007" s="14" t="s">
        <v>8219</v>
      </c>
      <c r="G2007" s="14">
        <v>4</v>
      </c>
    </row>
    <row r="2008" spans="6:7">
      <c r="F2008" s="15" t="s">
        <v>8219</v>
      </c>
      <c r="G2008" s="15">
        <v>53</v>
      </c>
    </row>
    <row r="2009" spans="6:7">
      <c r="F2009" s="14" t="s">
        <v>8219</v>
      </c>
      <c r="G2009" s="14">
        <v>49</v>
      </c>
    </row>
    <row r="2010" spans="6:7">
      <c r="F2010" s="15" t="s">
        <v>8219</v>
      </c>
      <c r="G2010" s="15">
        <v>57</v>
      </c>
    </row>
    <row r="2011" spans="6:7">
      <c r="F2011" s="14" t="s">
        <v>8219</v>
      </c>
      <c r="G2011" s="14">
        <v>69</v>
      </c>
    </row>
    <row r="2012" spans="6:7">
      <c r="F2012" s="15" t="s">
        <v>8219</v>
      </c>
      <c r="G2012" s="15">
        <v>15</v>
      </c>
    </row>
    <row r="2013" spans="6:7">
      <c r="F2013" s="14" t="s">
        <v>8219</v>
      </c>
      <c r="G2013" s="14">
        <v>64</v>
      </c>
    </row>
    <row r="2014" spans="6:7">
      <c r="F2014" s="15" t="s">
        <v>8219</v>
      </c>
      <c r="G2014" s="15">
        <v>20</v>
      </c>
    </row>
    <row r="2015" spans="6:7">
      <c r="F2015" s="14" t="s">
        <v>8219</v>
      </c>
      <c r="G2015" s="14">
        <v>27</v>
      </c>
    </row>
    <row r="2016" spans="6:7">
      <c r="F2016" s="15" t="s">
        <v>8219</v>
      </c>
      <c r="G2016" s="15">
        <v>21</v>
      </c>
    </row>
    <row r="2017" spans="6:7">
      <c r="F2017" s="14" t="s">
        <v>8219</v>
      </c>
      <c r="G2017" s="14">
        <v>31</v>
      </c>
    </row>
    <row r="2018" spans="6:7">
      <c r="F2018" s="15" t="s">
        <v>8219</v>
      </c>
      <c r="G2018" s="15">
        <v>51</v>
      </c>
    </row>
    <row r="2019" spans="6:7">
      <c r="F2019" s="14" t="s">
        <v>8219</v>
      </c>
      <c r="G2019" s="14">
        <v>57</v>
      </c>
    </row>
    <row r="2020" spans="6:7">
      <c r="F2020" s="15" t="s">
        <v>8219</v>
      </c>
      <c r="G2020" s="15">
        <v>20</v>
      </c>
    </row>
    <row r="2021" spans="6:7">
      <c r="F2021" s="14" t="s">
        <v>8219</v>
      </c>
      <c r="G2021" s="14">
        <v>71</v>
      </c>
    </row>
    <row r="2022" spans="6:7">
      <c r="F2022" s="15" t="s">
        <v>8219</v>
      </c>
      <c r="G2022" s="15">
        <v>72</v>
      </c>
    </row>
    <row r="2023" spans="6:7">
      <c r="F2023" s="14" t="s">
        <v>8219</v>
      </c>
      <c r="G2023" s="14">
        <v>45</v>
      </c>
    </row>
    <row r="2024" spans="6:7">
      <c r="F2024" s="15" t="s">
        <v>8219</v>
      </c>
      <c r="G2024" s="15">
        <v>51</v>
      </c>
    </row>
    <row r="2025" spans="6:7">
      <c r="F2025" s="14" t="s">
        <v>8219</v>
      </c>
      <c r="G2025" s="14">
        <v>56</v>
      </c>
    </row>
    <row r="2026" spans="6:7">
      <c r="F2026" s="15" t="s">
        <v>8219</v>
      </c>
      <c r="G2026" s="15">
        <v>17</v>
      </c>
    </row>
    <row r="2027" spans="6:7">
      <c r="F2027" s="14" t="s">
        <v>8219</v>
      </c>
      <c r="G2027" s="14">
        <v>197</v>
      </c>
    </row>
    <row r="2028" spans="6:7">
      <c r="F2028" s="15" t="s">
        <v>8219</v>
      </c>
      <c r="G2028" s="15">
        <v>70</v>
      </c>
    </row>
    <row r="2029" spans="6:7">
      <c r="F2029" s="14" t="s">
        <v>8219</v>
      </c>
      <c r="G2029" s="14">
        <v>21</v>
      </c>
    </row>
    <row r="2030" spans="6:7">
      <c r="F2030" s="15" t="s">
        <v>8219</v>
      </c>
      <c r="G2030" s="15">
        <v>34</v>
      </c>
    </row>
    <row r="2031" spans="6:7">
      <c r="F2031" s="14" t="s">
        <v>8219</v>
      </c>
      <c r="G2031" s="14">
        <v>39</v>
      </c>
    </row>
    <row r="2032" spans="6:7">
      <c r="F2032" s="15" t="s">
        <v>8219</v>
      </c>
      <c r="G2032" s="15">
        <v>78</v>
      </c>
    </row>
    <row r="2033" spans="6:7">
      <c r="F2033" s="14" t="s">
        <v>8219</v>
      </c>
      <c r="G2033" s="14">
        <v>48</v>
      </c>
    </row>
    <row r="2034" spans="6:7">
      <c r="F2034" s="15" t="s">
        <v>8219</v>
      </c>
      <c r="G2034" s="15">
        <v>29</v>
      </c>
    </row>
    <row r="2035" spans="6:7">
      <c r="F2035" s="14" t="s">
        <v>8219</v>
      </c>
      <c r="G2035" s="14">
        <v>73</v>
      </c>
    </row>
    <row r="2036" spans="6:7">
      <c r="F2036" s="15" t="s">
        <v>8219</v>
      </c>
      <c r="G2036" s="15">
        <v>8</v>
      </c>
    </row>
    <row r="2037" spans="6:7">
      <c r="F2037" s="14" t="s">
        <v>8219</v>
      </c>
      <c r="G2037" s="14">
        <v>17</v>
      </c>
    </row>
    <row r="2038" spans="6:7">
      <c r="F2038" s="15" t="s">
        <v>8219</v>
      </c>
      <c r="G2038" s="15">
        <v>9</v>
      </c>
    </row>
    <row r="2039" spans="6:7">
      <c r="F2039" s="14" t="s">
        <v>8219</v>
      </c>
      <c r="G2039" s="14">
        <v>17</v>
      </c>
    </row>
    <row r="2040" spans="6:7">
      <c r="F2040" s="15" t="s">
        <v>8219</v>
      </c>
      <c r="G2040" s="15">
        <v>33</v>
      </c>
    </row>
    <row r="2041" spans="6:7">
      <c r="F2041" s="14" t="s">
        <v>8219</v>
      </c>
      <c r="G2041" s="14">
        <v>38</v>
      </c>
    </row>
    <row r="2042" spans="6:7">
      <c r="F2042" s="15" t="s">
        <v>8219</v>
      </c>
      <c r="G2042" s="15">
        <v>79</v>
      </c>
    </row>
    <row r="2043" spans="6:7">
      <c r="F2043" s="14" t="s">
        <v>8219</v>
      </c>
      <c r="G2043" s="14">
        <v>46</v>
      </c>
    </row>
    <row r="2044" spans="6:7">
      <c r="F2044" s="15" t="s">
        <v>8219</v>
      </c>
      <c r="G2044" s="15">
        <v>20</v>
      </c>
    </row>
    <row r="2045" spans="6:7">
      <c r="F2045" s="14" t="s">
        <v>8219</v>
      </c>
      <c r="G2045" s="14">
        <v>20</v>
      </c>
    </row>
    <row r="2046" spans="6:7">
      <c r="F2046" s="15" t="s">
        <v>8219</v>
      </c>
      <c r="G2046" s="15">
        <v>13</v>
      </c>
    </row>
    <row r="2047" spans="6:7">
      <c r="F2047" s="14" t="s">
        <v>8219</v>
      </c>
      <c r="G2047" s="14">
        <v>22</v>
      </c>
    </row>
    <row r="2048" spans="6:7">
      <c r="F2048" s="15" t="s">
        <v>8219</v>
      </c>
      <c r="G2048" s="15">
        <v>36</v>
      </c>
    </row>
    <row r="2049" spans="6:7">
      <c r="F2049" s="14" t="s">
        <v>8219</v>
      </c>
      <c r="G2049" s="14">
        <v>40</v>
      </c>
    </row>
    <row r="2050" spans="6:7">
      <c r="F2050" s="15" t="s">
        <v>8219</v>
      </c>
      <c r="G2050" s="15">
        <v>9</v>
      </c>
    </row>
    <row r="2051" spans="6:7">
      <c r="F2051" s="14" t="s">
        <v>8219</v>
      </c>
      <c r="G2051" s="14">
        <v>19</v>
      </c>
    </row>
    <row r="2052" spans="6:7">
      <c r="F2052" s="15" t="s">
        <v>8219</v>
      </c>
      <c r="G2052" s="15">
        <v>14</v>
      </c>
    </row>
    <row r="2053" spans="6:7">
      <c r="F2053" s="14" t="s">
        <v>8219</v>
      </c>
      <c r="G2053" s="14">
        <v>38</v>
      </c>
    </row>
    <row r="2054" spans="6:7">
      <c r="F2054" s="15" t="s">
        <v>8219</v>
      </c>
      <c r="G2054" s="15">
        <v>58</v>
      </c>
    </row>
    <row r="2055" spans="6:7">
      <c r="F2055" s="14" t="s">
        <v>8219</v>
      </c>
      <c r="G2055" s="14">
        <v>28</v>
      </c>
    </row>
    <row r="2056" spans="6:7">
      <c r="F2056" s="15" t="s">
        <v>8219</v>
      </c>
      <c r="G2056" s="15">
        <v>17</v>
      </c>
    </row>
    <row r="2057" spans="6:7">
      <c r="F2057" s="14" t="s">
        <v>8219</v>
      </c>
      <c r="G2057" s="14">
        <v>12</v>
      </c>
    </row>
    <row r="2058" spans="6:7">
      <c r="F2058" s="15" t="s">
        <v>8219</v>
      </c>
      <c r="G2058" s="15">
        <v>40</v>
      </c>
    </row>
    <row r="2059" spans="6:7">
      <c r="F2059" s="14" t="s">
        <v>8219</v>
      </c>
      <c r="G2059" s="14">
        <v>57</v>
      </c>
    </row>
    <row r="2060" spans="6:7">
      <c r="F2060" s="15" t="s">
        <v>8219</v>
      </c>
      <c r="G2060" s="15">
        <v>114</v>
      </c>
    </row>
    <row r="2061" spans="6:7">
      <c r="F2061" s="14" t="s">
        <v>8219</v>
      </c>
      <c r="G2061" s="14">
        <v>31</v>
      </c>
    </row>
    <row r="2062" spans="6:7">
      <c r="F2062" s="15" t="s">
        <v>8219</v>
      </c>
      <c r="G2062" s="15">
        <v>3</v>
      </c>
    </row>
    <row r="2063" spans="6:7">
      <c r="F2063" s="14" t="s">
        <v>8219</v>
      </c>
      <c r="G2063" s="14">
        <v>16</v>
      </c>
    </row>
    <row r="2064" spans="6:7">
      <c r="F2064" s="15" t="s">
        <v>8219</v>
      </c>
      <c r="G2064" s="15">
        <v>199</v>
      </c>
    </row>
    <row r="2065" spans="6:7">
      <c r="F2065" s="14" t="s">
        <v>8219</v>
      </c>
      <c r="G2065" s="14">
        <v>31</v>
      </c>
    </row>
    <row r="2066" spans="6:7">
      <c r="F2066" s="15" t="s">
        <v>8219</v>
      </c>
      <c r="G2066" s="15">
        <v>30</v>
      </c>
    </row>
    <row r="2067" spans="6:7">
      <c r="F2067" s="14" t="s">
        <v>8219</v>
      </c>
      <c r="G2067" s="14">
        <v>34</v>
      </c>
    </row>
    <row r="2068" spans="6:7">
      <c r="F2068" s="15" t="s">
        <v>8219</v>
      </c>
      <c r="G2068" s="15">
        <v>18</v>
      </c>
    </row>
    <row r="2069" spans="6:7">
      <c r="F2069" s="14" t="s">
        <v>8219</v>
      </c>
      <c r="G2069" s="14">
        <v>67</v>
      </c>
    </row>
    <row r="2070" spans="6:7">
      <c r="F2070" s="15" t="s">
        <v>8219</v>
      </c>
      <c r="G2070" s="15">
        <v>66</v>
      </c>
    </row>
    <row r="2071" spans="6:7">
      <c r="F2071" s="14" t="s">
        <v>8219</v>
      </c>
      <c r="G2071" s="14">
        <v>23</v>
      </c>
    </row>
    <row r="2072" spans="6:7">
      <c r="F2072" s="15" t="s">
        <v>8219</v>
      </c>
      <c r="G2072" s="15">
        <v>126</v>
      </c>
    </row>
    <row r="2073" spans="6:7">
      <c r="F2073" s="14" t="s">
        <v>8219</v>
      </c>
      <c r="G2073" s="14">
        <v>6</v>
      </c>
    </row>
    <row r="2074" spans="6:7">
      <c r="F2074" s="15" t="s">
        <v>8219</v>
      </c>
      <c r="G2074" s="15">
        <v>25</v>
      </c>
    </row>
    <row r="2075" spans="6:7">
      <c r="F2075" s="14" t="s">
        <v>8219</v>
      </c>
      <c r="G2075" s="14">
        <v>39</v>
      </c>
    </row>
    <row r="2076" spans="6:7">
      <c r="F2076" s="15" t="s">
        <v>8219</v>
      </c>
      <c r="G2076" s="15">
        <v>62</v>
      </c>
    </row>
    <row r="2077" spans="6:7">
      <c r="F2077" s="14" t="s">
        <v>8219</v>
      </c>
      <c r="G2077" s="14">
        <v>31</v>
      </c>
    </row>
    <row r="2078" spans="6:7">
      <c r="F2078" s="15" t="s">
        <v>8219</v>
      </c>
      <c r="G2078" s="15">
        <v>274</v>
      </c>
    </row>
    <row r="2079" spans="6:7">
      <c r="F2079" s="14" t="s">
        <v>8219</v>
      </c>
      <c r="G2079" s="14">
        <v>17</v>
      </c>
    </row>
    <row r="2080" spans="6:7">
      <c r="F2080" s="15" t="s">
        <v>8219</v>
      </c>
      <c r="G2080" s="15">
        <v>14</v>
      </c>
    </row>
    <row r="2081" spans="6:7">
      <c r="F2081" s="14" t="s">
        <v>8219</v>
      </c>
      <c r="G2081" s="14">
        <v>60</v>
      </c>
    </row>
    <row r="2082" spans="6:7">
      <c r="F2082" s="15" t="s">
        <v>8219</v>
      </c>
      <c r="G2082" s="15">
        <v>33</v>
      </c>
    </row>
    <row r="2083" spans="6:7">
      <c r="F2083" s="14" t="s">
        <v>8219</v>
      </c>
      <c r="G2083" s="14">
        <v>78</v>
      </c>
    </row>
    <row r="2084" spans="6:7">
      <c r="F2084" s="15" t="s">
        <v>8219</v>
      </c>
      <c r="G2084" s="15">
        <v>30</v>
      </c>
    </row>
    <row r="2085" spans="6:7">
      <c r="F2085" s="14" t="s">
        <v>8219</v>
      </c>
      <c r="G2085" s="14">
        <v>136</v>
      </c>
    </row>
    <row r="2086" spans="6:7">
      <c r="F2086" s="15" t="s">
        <v>8219</v>
      </c>
      <c r="G2086" s="15">
        <v>40</v>
      </c>
    </row>
    <row r="2087" spans="6:7">
      <c r="F2087" s="14" t="s">
        <v>8219</v>
      </c>
      <c r="G2087" s="14">
        <v>18</v>
      </c>
    </row>
    <row r="2088" spans="6:7">
      <c r="F2088" s="15" t="s">
        <v>8219</v>
      </c>
      <c r="G2088" s="15">
        <v>39</v>
      </c>
    </row>
    <row r="2089" spans="6:7">
      <c r="F2089" s="14" t="s">
        <v>8219</v>
      </c>
      <c r="G2089" s="14">
        <v>21</v>
      </c>
    </row>
    <row r="2090" spans="6:7">
      <c r="F2090" s="15" t="s">
        <v>8219</v>
      </c>
      <c r="G2090" s="15">
        <v>30</v>
      </c>
    </row>
    <row r="2091" spans="6:7">
      <c r="F2091" s="14" t="s">
        <v>8219</v>
      </c>
      <c r="G2091" s="14">
        <v>27</v>
      </c>
    </row>
    <row r="2092" spans="6:7">
      <c r="F2092" s="15" t="s">
        <v>8219</v>
      </c>
      <c r="G2092" s="15">
        <v>35</v>
      </c>
    </row>
    <row r="2093" spans="6:7">
      <c r="F2093" s="14" t="s">
        <v>8219</v>
      </c>
      <c r="G2093" s="14">
        <v>13</v>
      </c>
    </row>
    <row r="2094" spans="6:7">
      <c r="F2094" s="15" t="s">
        <v>8219</v>
      </c>
      <c r="G2094" s="15">
        <v>23</v>
      </c>
    </row>
    <row r="2095" spans="6:7">
      <c r="F2095" s="14" t="s">
        <v>8219</v>
      </c>
      <c r="G2095" s="14">
        <v>39</v>
      </c>
    </row>
    <row r="2096" spans="6:7">
      <c r="F2096" s="15" t="s">
        <v>8219</v>
      </c>
      <c r="G2096" s="15">
        <v>35</v>
      </c>
    </row>
    <row r="2097" spans="6:7">
      <c r="F2097" s="14" t="s">
        <v>8219</v>
      </c>
      <c r="G2097" s="14">
        <v>27</v>
      </c>
    </row>
    <row r="2098" spans="6:7">
      <c r="F2098" s="15" t="s">
        <v>8219</v>
      </c>
      <c r="G2098" s="15">
        <v>21</v>
      </c>
    </row>
    <row r="2099" spans="6:7">
      <c r="F2099" s="14" t="s">
        <v>8219</v>
      </c>
      <c r="G2099" s="14">
        <v>104</v>
      </c>
    </row>
    <row r="2100" spans="6:7">
      <c r="F2100" s="15" t="s">
        <v>8219</v>
      </c>
      <c r="G2100" s="15">
        <v>19</v>
      </c>
    </row>
    <row r="2101" spans="6:7">
      <c r="F2101" s="14" t="s">
        <v>8219</v>
      </c>
      <c r="G2101" s="14">
        <v>97</v>
      </c>
    </row>
    <row r="2102" spans="6:7">
      <c r="F2102" s="15" t="s">
        <v>8219</v>
      </c>
      <c r="G2102" s="15">
        <v>27</v>
      </c>
    </row>
    <row r="2103" spans="6:7">
      <c r="F2103" s="14" t="s">
        <v>8219</v>
      </c>
      <c r="G2103" s="14">
        <v>24</v>
      </c>
    </row>
    <row r="2104" spans="6:7">
      <c r="F2104" s="15" t="s">
        <v>8219</v>
      </c>
      <c r="G2104" s="15">
        <v>13</v>
      </c>
    </row>
    <row r="2105" spans="6:7">
      <c r="F2105" s="14" t="s">
        <v>8219</v>
      </c>
      <c r="G2105" s="14">
        <v>46</v>
      </c>
    </row>
    <row r="2106" spans="6:7">
      <c r="F2106" s="15" t="s">
        <v>8219</v>
      </c>
      <c r="G2106" s="15">
        <v>4</v>
      </c>
    </row>
    <row r="2107" spans="6:7">
      <c r="F2107" s="14" t="s">
        <v>8219</v>
      </c>
      <c r="G2107" s="14">
        <v>40</v>
      </c>
    </row>
    <row r="2108" spans="6:7">
      <c r="F2108" s="15" t="s">
        <v>8219</v>
      </c>
      <c r="G2108" s="15">
        <v>44</v>
      </c>
    </row>
    <row r="2109" spans="6:7">
      <c r="F2109" s="14" t="s">
        <v>8219</v>
      </c>
      <c r="G2109" s="14">
        <v>35</v>
      </c>
    </row>
    <row r="2110" spans="6:7">
      <c r="F2110" s="15" t="s">
        <v>8219</v>
      </c>
      <c r="G2110" s="15">
        <v>63</v>
      </c>
    </row>
    <row r="2111" spans="6:7">
      <c r="F2111" s="14" t="s">
        <v>8219</v>
      </c>
      <c r="G2111" s="14">
        <v>89</v>
      </c>
    </row>
    <row r="2112" spans="6:7">
      <c r="F2112" s="15" t="s">
        <v>8219</v>
      </c>
      <c r="G2112" s="15">
        <v>15</v>
      </c>
    </row>
    <row r="2113" spans="6:7">
      <c r="F2113" s="14" t="s">
        <v>8219</v>
      </c>
      <c r="G2113" s="14">
        <v>46</v>
      </c>
    </row>
    <row r="2114" spans="6:7">
      <c r="F2114" s="15" t="s">
        <v>8219</v>
      </c>
      <c r="G2114" s="15">
        <v>33</v>
      </c>
    </row>
    <row r="2115" spans="6:7">
      <c r="F2115" s="14" t="s">
        <v>8219</v>
      </c>
      <c r="G2115" s="14">
        <v>52</v>
      </c>
    </row>
    <row r="2116" spans="6:7">
      <c r="F2116" s="15" t="s">
        <v>8219</v>
      </c>
      <c r="G2116" s="15">
        <v>7</v>
      </c>
    </row>
    <row r="2117" spans="6:7">
      <c r="F2117" s="14" t="s">
        <v>8219</v>
      </c>
      <c r="G2117" s="14">
        <v>28</v>
      </c>
    </row>
    <row r="2118" spans="6:7">
      <c r="F2118" s="15" t="s">
        <v>8219</v>
      </c>
      <c r="G2118" s="15">
        <v>11</v>
      </c>
    </row>
    <row r="2119" spans="6:7">
      <c r="F2119" s="14" t="s">
        <v>8219</v>
      </c>
      <c r="G2119" s="14">
        <v>15</v>
      </c>
    </row>
    <row r="2120" spans="6:7">
      <c r="F2120" s="15" t="s">
        <v>8219</v>
      </c>
      <c r="G2120" s="15">
        <v>30</v>
      </c>
    </row>
    <row r="2121" spans="6:7">
      <c r="F2121" s="14" t="s">
        <v>8219</v>
      </c>
      <c r="G2121" s="14">
        <v>27</v>
      </c>
    </row>
    <row r="2122" spans="6:7">
      <c r="F2122" s="15" t="s">
        <v>8219</v>
      </c>
      <c r="G2122" s="15">
        <v>28</v>
      </c>
    </row>
    <row r="2123" spans="6:7">
      <c r="F2123" s="14" t="s">
        <v>8219</v>
      </c>
      <c r="G2123" s="14">
        <v>17</v>
      </c>
    </row>
    <row r="2124" spans="6:7">
      <c r="F2124" s="15" t="s">
        <v>8219</v>
      </c>
      <c r="G2124" s="15">
        <v>50</v>
      </c>
    </row>
    <row r="2125" spans="6:7">
      <c r="F2125" s="14" t="s">
        <v>8219</v>
      </c>
      <c r="G2125" s="14">
        <v>26</v>
      </c>
    </row>
    <row r="2126" spans="6:7">
      <c r="F2126" s="15" t="s">
        <v>8219</v>
      </c>
      <c r="G2126" s="15">
        <v>88</v>
      </c>
    </row>
    <row r="2127" spans="6:7">
      <c r="F2127" s="14" t="s">
        <v>8219</v>
      </c>
      <c r="G2127" s="14">
        <v>91</v>
      </c>
    </row>
    <row r="2128" spans="6:7">
      <c r="F2128" s="15" t="s">
        <v>8219</v>
      </c>
      <c r="G2128" s="15">
        <v>3</v>
      </c>
    </row>
    <row r="2129" spans="6:7">
      <c r="F2129" s="14" t="s">
        <v>8219</v>
      </c>
      <c r="G2129" s="14">
        <v>28</v>
      </c>
    </row>
    <row r="2130" spans="6:7">
      <c r="F2130" s="15" t="s">
        <v>8219</v>
      </c>
      <c r="G2130" s="15">
        <v>77</v>
      </c>
    </row>
    <row r="2131" spans="6:7">
      <c r="F2131" s="14" t="s">
        <v>8219</v>
      </c>
      <c r="G2131" s="14">
        <v>27</v>
      </c>
    </row>
    <row r="2132" spans="6:7">
      <c r="F2132" s="15" t="s">
        <v>8219</v>
      </c>
      <c r="G2132" s="15">
        <v>107</v>
      </c>
    </row>
    <row r="2133" spans="6:7">
      <c r="F2133" s="14" t="s">
        <v>8219</v>
      </c>
      <c r="G2133" s="14">
        <v>96</v>
      </c>
    </row>
    <row r="2134" spans="6:7">
      <c r="F2134" s="15" t="s">
        <v>8219</v>
      </c>
      <c r="G2134" s="15">
        <v>56</v>
      </c>
    </row>
    <row r="2135" spans="6:7">
      <c r="F2135" s="14" t="s">
        <v>8219</v>
      </c>
      <c r="G2135" s="14">
        <v>58</v>
      </c>
    </row>
    <row r="2136" spans="6:7">
      <c r="F2136" s="15" t="s">
        <v>8219</v>
      </c>
      <c r="G2136" s="15">
        <v>15</v>
      </c>
    </row>
    <row r="2137" spans="6:7">
      <c r="F2137" s="14" t="s">
        <v>8219</v>
      </c>
      <c r="G2137" s="14">
        <v>20</v>
      </c>
    </row>
    <row r="2138" spans="6:7">
      <c r="F2138" s="15" t="s">
        <v>8219</v>
      </c>
      <c r="G2138" s="15">
        <v>38</v>
      </c>
    </row>
    <row r="2139" spans="6:7">
      <c r="F2139" s="14" t="s">
        <v>8219</v>
      </c>
      <c r="G2139" s="14">
        <v>33</v>
      </c>
    </row>
    <row r="2140" spans="6:7">
      <c r="F2140" s="15" t="s">
        <v>8219</v>
      </c>
      <c r="G2140" s="15">
        <v>57</v>
      </c>
    </row>
    <row r="2141" spans="6:7">
      <c r="F2141" s="14" t="s">
        <v>8219</v>
      </c>
      <c r="G2141" s="14">
        <v>25</v>
      </c>
    </row>
    <row r="2142" spans="6:7">
      <c r="F2142" s="15" t="s">
        <v>8219</v>
      </c>
      <c r="G2142" s="15">
        <v>14</v>
      </c>
    </row>
    <row r="2143" spans="6:7">
      <c r="F2143" s="14" t="s">
        <v>8219</v>
      </c>
      <c r="G2143" s="14">
        <v>94</v>
      </c>
    </row>
    <row r="2144" spans="6:7">
      <c r="F2144" s="15" t="s">
        <v>8219</v>
      </c>
      <c r="G2144" s="15">
        <v>59</v>
      </c>
    </row>
    <row r="2145" spans="6:7">
      <c r="F2145" s="14" t="s">
        <v>8219</v>
      </c>
      <c r="G2145" s="14">
        <v>36</v>
      </c>
    </row>
    <row r="2146" spans="6:7">
      <c r="F2146" s="15" t="s">
        <v>8219</v>
      </c>
      <c r="G2146" s="15">
        <v>115</v>
      </c>
    </row>
    <row r="2147" spans="6:7">
      <c r="F2147" s="14" t="s">
        <v>8219</v>
      </c>
      <c r="G2147" s="14">
        <v>30</v>
      </c>
    </row>
    <row r="2148" spans="6:7">
      <c r="F2148" s="15" t="s">
        <v>8219</v>
      </c>
      <c r="G2148" s="15">
        <v>52</v>
      </c>
    </row>
    <row r="2149" spans="6:7">
      <c r="F2149" s="14" t="s">
        <v>8219</v>
      </c>
      <c r="G2149" s="14">
        <v>27</v>
      </c>
    </row>
    <row r="2150" spans="6:7">
      <c r="F2150" s="15" t="s">
        <v>8219</v>
      </c>
      <c r="G2150" s="15">
        <v>24</v>
      </c>
    </row>
    <row r="2151" spans="6:7">
      <c r="F2151" s="14" t="s">
        <v>8219</v>
      </c>
      <c r="G2151" s="14">
        <v>10</v>
      </c>
    </row>
    <row r="2152" spans="6:7">
      <c r="F2152" s="15" t="s">
        <v>8219</v>
      </c>
      <c r="G2152" s="15">
        <v>30</v>
      </c>
    </row>
    <row r="2153" spans="6:7">
      <c r="F2153" s="14" t="s">
        <v>8219</v>
      </c>
      <c r="G2153" s="14">
        <v>71</v>
      </c>
    </row>
    <row r="2154" spans="6:7">
      <c r="F2154" s="15" t="s">
        <v>8219</v>
      </c>
      <c r="G2154" s="15">
        <v>10</v>
      </c>
    </row>
    <row r="2155" spans="6:7">
      <c r="F2155" s="14" t="s">
        <v>8219</v>
      </c>
      <c r="G2155" s="14">
        <v>24</v>
      </c>
    </row>
    <row r="2156" spans="6:7">
      <c r="F2156" s="15" t="s">
        <v>8219</v>
      </c>
      <c r="G2156" s="15">
        <v>38</v>
      </c>
    </row>
    <row r="2157" spans="6:7">
      <c r="F2157" s="14" t="s">
        <v>8219</v>
      </c>
      <c r="G2157" s="14">
        <v>26</v>
      </c>
    </row>
    <row r="2158" spans="6:7">
      <c r="F2158" s="15" t="s">
        <v>8219</v>
      </c>
      <c r="G2158" s="15">
        <v>19</v>
      </c>
    </row>
    <row r="2159" spans="6:7">
      <c r="F2159" s="14" t="s">
        <v>8219</v>
      </c>
      <c r="G2159" s="14">
        <v>11</v>
      </c>
    </row>
    <row r="2160" spans="6:7">
      <c r="F2160" s="15" t="s">
        <v>8219</v>
      </c>
      <c r="G2160" s="15">
        <v>27</v>
      </c>
    </row>
    <row r="2161" spans="6:7">
      <c r="F2161" s="14" t="s">
        <v>8219</v>
      </c>
      <c r="G2161" s="14">
        <v>34</v>
      </c>
    </row>
    <row r="2162" spans="6:7">
      <c r="F2162" s="15" t="s">
        <v>8219</v>
      </c>
      <c r="G2162" s="15">
        <v>20</v>
      </c>
    </row>
    <row r="2163" spans="6:7">
      <c r="F2163" s="14" t="s">
        <v>8219</v>
      </c>
      <c r="G2163" s="14">
        <v>37</v>
      </c>
    </row>
    <row r="2164" spans="6:7">
      <c r="F2164" s="15" t="s">
        <v>8219</v>
      </c>
      <c r="G2164" s="15">
        <v>20</v>
      </c>
    </row>
    <row r="2165" spans="6:7">
      <c r="F2165" s="14" t="s">
        <v>8219</v>
      </c>
      <c r="G2165" s="14">
        <v>10</v>
      </c>
    </row>
    <row r="2166" spans="6:7">
      <c r="F2166" s="15" t="s">
        <v>8219</v>
      </c>
      <c r="G2166" s="15">
        <v>26</v>
      </c>
    </row>
    <row r="2167" spans="6:7">
      <c r="F2167" s="14" t="s">
        <v>8219</v>
      </c>
      <c r="G2167" s="14">
        <v>20</v>
      </c>
    </row>
    <row r="2168" spans="6:7">
      <c r="F2168" s="15" t="s">
        <v>8219</v>
      </c>
      <c r="G2168" s="15">
        <v>46</v>
      </c>
    </row>
    <row r="2169" spans="6:7">
      <c r="F2169" s="14" t="s">
        <v>8219</v>
      </c>
      <c r="G2169" s="14">
        <v>76</v>
      </c>
    </row>
    <row r="2170" spans="6:7">
      <c r="F2170" s="15" t="s">
        <v>8219</v>
      </c>
      <c r="G2170" s="15">
        <v>41</v>
      </c>
    </row>
    <row r="2171" spans="6:7">
      <c r="F2171" s="14" t="s">
        <v>8219</v>
      </c>
      <c r="G2171" s="14">
        <v>7</v>
      </c>
    </row>
    <row r="2172" spans="6:7">
      <c r="F2172" s="15" t="s">
        <v>8219</v>
      </c>
      <c r="G2172" s="15">
        <v>49</v>
      </c>
    </row>
    <row r="2173" spans="6:7">
      <c r="F2173" s="14" t="s">
        <v>8219</v>
      </c>
      <c r="G2173" s="14">
        <v>26</v>
      </c>
    </row>
    <row r="2174" spans="6:7">
      <c r="F2174" s="15" t="s">
        <v>8219</v>
      </c>
      <c r="G2174" s="15">
        <v>65</v>
      </c>
    </row>
    <row r="2175" spans="6:7">
      <c r="F2175" s="14" t="s">
        <v>8219</v>
      </c>
      <c r="G2175" s="14">
        <v>28</v>
      </c>
    </row>
    <row r="2176" spans="6:7">
      <c r="F2176" s="15" t="s">
        <v>8219</v>
      </c>
      <c r="G2176" s="15">
        <v>8</v>
      </c>
    </row>
    <row r="2177" spans="6:7">
      <c r="F2177" s="14" t="s">
        <v>8219</v>
      </c>
      <c r="G2177" s="14">
        <v>3</v>
      </c>
    </row>
    <row r="2178" spans="6:7">
      <c r="F2178" s="15" t="s">
        <v>8219</v>
      </c>
      <c r="G2178" s="15">
        <v>9</v>
      </c>
    </row>
    <row r="2179" spans="6:7">
      <c r="F2179" s="14" t="s">
        <v>8219</v>
      </c>
      <c r="G2179" s="14">
        <v>9</v>
      </c>
    </row>
    <row r="2180" spans="6:7">
      <c r="F2180" s="15" t="s">
        <v>8219</v>
      </c>
      <c r="G2180" s="15">
        <v>20</v>
      </c>
    </row>
    <row r="2181" spans="6:7">
      <c r="F2181" s="14" t="s">
        <v>8219</v>
      </c>
      <c r="G2181" s="14">
        <v>57</v>
      </c>
    </row>
    <row r="2182" spans="6:7">
      <c r="F2182" s="15" t="s">
        <v>8219</v>
      </c>
      <c r="G2182" s="15">
        <v>8</v>
      </c>
    </row>
    <row r="2183" spans="6:7">
      <c r="F2183" s="14" t="s">
        <v>8219</v>
      </c>
      <c r="G2183" s="14">
        <v>14</v>
      </c>
    </row>
    <row r="2184" spans="6:7">
      <c r="F2184" s="15" t="s">
        <v>8219</v>
      </c>
      <c r="G2184" s="15">
        <v>17</v>
      </c>
    </row>
    <row r="2185" spans="6:7">
      <c r="F2185" s="14" t="s">
        <v>8219</v>
      </c>
      <c r="G2185" s="14">
        <v>100</v>
      </c>
    </row>
    <row r="2186" spans="6:7">
      <c r="F2186" s="15" t="s">
        <v>8219</v>
      </c>
      <c r="G2186" s="15">
        <v>32</v>
      </c>
    </row>
    <row r="2187" spans="6:7">
      <c r="F2187" s="14" t="s">
        <v>8219</v>
      </c>
      <c r="G2187" s="14">
        <v>3</v>
      </c>
    </row>
  </sheetData>
  <autoFilter ref="F2:G2187" xr:uid="{4F02DADE-129E-4660-89BE-9167D03E7633}"/>
  <conditionalFormatting sqref="F2:F2187">
    <cfRule type="cellIs" dxfId="7" priority="5" operator="equal">
      <formula>"live"</formula>
    </cfRule>
    <cfRule type="cellIs" dxfId="6" priority="6" operator="equal">
      <formula>"canceled"</formula>
    </cfRule>
    <cfRule type="cellIs" dxfId="5" priority="7" operator="equal">
      <formula>"successful"</formula>
    </cfRule>
    <cfRule type="cellIs" dxfId="4" priority="8" operator="equal">
      <formula>"failed"</formula>
    </cfRule>
  </conditionalFormatting>
  <conditionalFormatting sqref="I2:I1881">
    <cfRule type="cellIs" dxfId="3" priority="1" operator="equal">
      <formula>"live"</formula>
    </cfRule>
    <cfRule type="cellIs" dxfId="2" priority="2" operator="equal">
      <formula>"canceled"</formula>
    </cfRule>
    <cfRule type="cellIs" dxfId="1" priority="3" operator="equal">
      <formula>"successful"</formula>
    </cfRule>
    <cfRule type="cellIs" dxfId="0" priority="4" operator="equal">
      <formula>"failed"</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22FB2-C8B3-4395-8BD5-93BA37AF525A}">
  <sheetPr codeName="Sheet7"/>
  <dimension ref="B3:H14"/>
  <sheetViews>
    <sheetView tabSelected="1" workbookViewId="0">
      <selection activeCell="H27" sqref="H27"/>
    </sheetView>
  </sheetViews>
  <sheetFormatPr defaultRowHeight="14.4"/>
  <cols>
    <col min="1" max="1" width="4.33203125" customWidth="1"/>
    <col min="2" max="2" width="12.5546875" bestFit="1" customWidth="1"/>
    <col min="3" max="3" width="15.5546875" bestFit="1" customWidth="1"/>
    <col min="4" max="4" width="12.88671875" bestFit="1" customWidth="1"/>
    <col min="5" max="5" width="9.44140625" bestFit="1" customWidth="1"/>
    <col min="6" max="6" width="12.88671875" bestFit="1" customWidth="1"/>
    <col min="7" max="7" width="11.88671875" bestFit="1" customWidth="1"/>
    <col min="8" max="8" width="17.77734375" bestFit="1" customWidth="1"/>
  </cols>
  <sheetData>
    <row r="3" spans="2:8">
      <c r="C3" s="7" t="s">
        <v>8321</v>
      </c>
    </row>
    <row r="4" spans="2:8">
      <c r="C4" t="s">
        <v>8221</v>
      </c>
      <c r="E4" t="s">
        <v>8219</v>
      </c>
      <c r="G4" t="s">
        <v>8419</v>
      </c>
      <c r="H4" t="s">
        <v>8418</v>
      </c>
    </row>
    <row r="5" spans="2:8">
      <c r="B5" s="7" t="s">
        <v>8310</v>
      </c>
      <c r="C5" t="s">
        <v>8420</v>
      </c>
      <c r="D5" t="s">
        <v>8322</v>
      </c>
      <c r="E5" t="s">
        <v>8420</v>
      </c>
      <c r="F5" t="s">
        <v>8322</v>
      </c>
    </row>
    <row r="6" spans="2:8">
      <c r="B6" s="8" t="s">
        <v>8311</v>
      </c>
      <c r="C6" s="5">
        <v>0.375</v>
      </c>
      <c r="D6" s="9">
        <v>180</v>
      </c>
      <c r="E6" s="5">
        <v>0.625</v>
      </c>
      <c r="F6" s="9">
        <v>300</v>
      </c>
      <c r="G6" s="5">
        <v>1</v>
      </c>
      <c r="H6" s="9">
        <v>480</v>
      </c>
    </row>
    <row r="7" spans="2:8">
      <c r="B7" s="8" t="s">
        <v>8312</v>
      </c>
      <c r="C7" s="5">
        <v>0.8045977011494253</v>
      </c>
      <c r="D7" s="9">
        <v>140</v>
      </c>
      <c r="E7" s="5">
        <v>0.19540229885057472</v>
      </c>
      <c r="F7" s="9">
        <v>34</v>
      </c>
      <c r="G7" s="5">
        <v>1</v>
      </c>
      <c r="H7" s="9">
        <v>174</v>
      </c>
    </row>
    <row r="8" spans="2:8">
      <c r="B8" s="8" t="s">
        <v>8313</v>
      </c>
      <c r="C8" s="5">
        <v>0.63636363636363635</v>
      </c>
      <c r="D8" s="9">
        <v>140</v>
      </c>
      <c r="E8" s="5">
        <v>0.36363636363636365</v>
      </c>
      <c r="F8" s="9">
        <v>80</v>
      </c>
      <c r="G8" s="5">
        <v>1</v>
      </c>
      <c r="H8" s="9">
        <v>220</v>
      </c>
    </row>
    <row r="9" spans="2:8">
      <c r="B9" s="8" t="s">
        <v>8315</v>
      </c>
      <c r="C9" s="5">
        <v>0.18181818181818182</v>
      </c>
      <c r="D9" s="9">
        <v>120</v>
      </c>
      <c r="E9" s="5">
        <v>0.81818181818181823</v>
      </c>
      <c r="F9" s="9">
        <v>540</v>
      </c>
      <c r="G9" s="5">
        <v>1</v>
      </c>
      <c r="H9" s="9">
        <v>660</v>
      </c>
    </row>
    <row r="10" spans="2:8">
      <c r="B10" s="8" t="s">
        <v>8316</v>
      </c>
      <c r="C10" s="5">
        <v>0.53181818181818186</v>
      </c>
      <c r="D10" s="9">
        <v>117</v>
      </c>
      <c r="E10" s="5">
        <v>0.4681818181818182</v>
      </c>
      <c r="F10" s="9">
        <v>103</v>
      </c>
      <c r="G10" s="5">
        <v>1</v>
      </c>
      <c r="H10" s="9">
        <v>220</v>
      </c>
    </row>
    <row r="11" spans="2:8">
      <c r="B11" s="8" t="s">
        <v>8317</v>
      </c>
      <c r="C11" s="5">
        <v>0.61352657004830913</v>
      </c>
      <c r="D11" s="9">
        <v>127</v>
      </c>
      <c r="E11" s="5">
        <v>0.38647342995169082</v>
      </c>
      <c r="F11" s="9">
        <v>80</v>
      </c>
      <c r="G11" s="5">
        <v>1</v>
      </c>
      <c r="H11" s="9">
        <v>207</v>
      </c>
    </row>
    <row r="12" spans="2:8">
      <c r="B12" s="8" t="s">
        <v>8318</v>
      </c>
      <c r="C12" s="5">
        <v>0.50473933649289104</v>
      </c>
      <c r="D12" s="9">
        <v>213</v>
      </c>
      <c r="E12" s="5">
        <v>0.49526066350710901</v>
      </c>
      <c r="F12" s="9">
        <v>209</v>
      </c>
      <c r="G12" s="5">
        <v>1</v>
      </c>
      <c r="H12" s="9">
        <v>422</v>
      </c>
    </row>
    <row r="13" spans="2:8">
      <c r="B13" s="8" t="s">
        <v>8319</v>
      </c>
      <c r="C13" s="5">
        <v>0.37012012012012013</v>
      </c>
      <c r="D13" s="9">
        <v>493</v>
      </c>
      <c r="E13" s="5">
        <v>0.62987987987987992</v>
      </c>
      <c r="F13" s="9">
        <v>839</v>
      </c>
      <c r="G13" s="5">
        <v>1</v>
      </c>
      <c r="H13" s="9">
        <v>1332</v>
      </c>
    </row>
    <row r="14" spans="2:8">
      <c r="B14" s="8" t="s">
        <v>8320</v>
      </c>
      <c r="C14" s="5">
        <v>0.41184387617765816</v>
      </c>
      <c r="D14" s="9">
        <v>1530</v>
      </c>
      <c r="E14" s="5">
        <v>0.58815612382234184</v>
      </c>
      <c r="F14" s="9">
        <v>2185</v>
      </c>
      <c r="G14" s="5">
        <v>1</v>
      </c>
      <c r="H14" s="9">
        <v>3715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Kick Starter Table</vt:lpstr>
      <vt:lpstr>Category Stats</vt:lpstr>
      <vt:lpstr>Subcategory Stats</vt:lpstr>
      <vt:lpstr>Outcomes Based on Launch Date</vt:lpstr>
      <vt:lpstr>Bonus</vt:lpstr>
      <vt:lpstr>Bonus Statistical Analysis </vt:lpstr>
      <vt:lpstr>Personal Graphs</vt:lpstr>
      <vt:lpstr>Backers</vt:lpstr>
      <vt:lpstr>Backers1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Malak Alkanani</cp:lastModifiedBy>
  <dcterms:created xsi:type="dcterms:W3CDTF">2017-04-20T15:17:24Z</dcterms:created>
  <dcterms:modified xsi:type="dcterms:W3CDTF">2021-11-14T00:33:50Z</dcterms:modified>
</cp:coreProperties>
</file>