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ate1904="1" showInkAnnotation="0" autoCompressPictures="0"/>
  <mc:AlternateContent xmlns:mc="http://schemas.openxmlformats.org/markup-compatibility/2006">
    <mc:Choice Requires="x15">
      <x15ac:absPath xmlns:x15ac="http://schemas.microsoft.com/office/spreadsheetml/2010/11/ac" url="C:\Users\John\Desktop\Homework Stuff\Ph 411\"/>
    </mc:Choice>
  </mc:AlternateContent>
  <bookViews>
    <workbookView xWindow="0" yWindow="0" windowWidth="17930" windowHeight="9760"/>
  </bookViews>
  <sheets>
    <sheet name="Data" sheetId="1" r:id="rId1"/>
    <sheet name="Plot" sheetId="4" r:id="rId2"/>
  </sheets>
  <definedNames>
    <definedName name="solver_adj" localSheetId="0" hidden="1">Data!$B$9</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100</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opt" localSheetId="0" hidden="1">Data!$H$12</definedName>
    <definedName name="solver_pre" localSheetId="0" hidden="1">0.000001</definedName>
    <definedName name="solver_rbv" localSheetId="0" hidden="1">1</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100</definedName>
    <definedName name="solver_tol" localSheetId="0" hidden="1">0.05</definedName>
    <definedName name="solver_typ" localSheetId="0" hidden="1">2</definedName>
    <definedName name="solver_val" localSheetId="0" hidden="1">0</definedName>
    <definedName name="solver_ver" localSheetId="0" hidden="1">2</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C15" i="1" l="1"/>
  <c r="F15" i="1"/>
  <c r="C16" i="1"/>
  <c r="F16" i="1"/>
  <c r="C17" i="1"/>
  <c r="F17" i="1"/>
  <c r="C18" i="1"/>
  <c r="F18" i="1"/>
  <c r="C19" i="1"/>
  <c r="F19" i="1"/>
  <c r="C20" i="1"/>
  <c r="F20" i="1"/>
  <c r="C21" i="1"/>
  <c r="F21" i="1"/>
  <c r="C22" i="1"/>
  <c r="F22" i="1"/>
  <c r="C23" i="1"/>
  <c r="F23" i="1"/>
  <c r="C24" i="1"/>
  <c r="F24" i="1"/>
  <c r="C25" i="1"/>
  <c r="F25" i="1"/>
  <c r="C26" i="1"/>
  <c r="F26" i="1"/>
  <c r="C27" i="1"/>
  <c r="F27" i="1"/>
  <c r="C28" i="1"/>
  <c r="F28" i="1"/>
  <c r="C29" i="1"/>
  <c r="F29" i="1"/>
  <c r="C30" i="1"/>
  <c r="F30" i="1"/>
  <c r="C14" i="1"/>
  <c r="F14" i="1"/>
  <c r="E15" i="1"/>
  <c r="E16" i="1"/>
  <c r="E17" i="1"/>
  <c r="E18" i="1"/>
  <c r="E19" i="1"/>
  <c r="E20" i="1"/>
  <c r="E21" i="1"/>
  <c r="E22" i="1"/>
  <c r="E23" i="1"/>
  <c r="E24" i="1"/>
  <c r="E25" i="1"/>
  <c r="E26" i="1"/>
  <c r="E27" i="1"/>
  <c r="E28" i="1"/>
  <c r="E29" i="1"/>
  <c r="E30" i="1"/>
  <c r="E14" i="1"/>
  <c r="H15" i="1"/>
  <c r="H16" i="1"/>
  <c r="H17" i="1"/>
  <c r="H18" i="1"/>
  <c r="H19" i="1"/>
  <c r="H20" i="1"/>
  <c r="H21" i="1"/>
  <c r="H22" i="1"/>
  <c r="H23" i="1"/>
  <c r="H24" i="1"/>
  <c r="H25" i="1"/>
  <c r="H26" i="1"/>
  <c r="H12" i="1" s="1"/>
  <c r="H27" i="1"/>
  <c r="H28" i="1"/>
  <c r="H29" i="1"/>
  <c r="H30" i="1"/>
  <c r="H14" i="1"/>
  <c r="D15" i="1"/>
  <c r="D16" i="1"/>
  <c r="D17" i="1"/>
  <c r="D18" i="1"/>
  <c r="D19" i="1"/>
  <c r="D20" i="1"/>
  <c r="D21" i="1"/>
  <c r="D22" i="1"/>
  <c r="D23" i="1"/>
  <c r="D24" i="1"/>
  <c r="D25" i="1"/>
  <c r="D26" i="1"/>
  <c r="D27" i="1"/>
  <c r="D28" i="1"/>
  <c r="D29" i="1"/>
  <c r="D30" i="1"/>
  <c r="D14" i="1"/>
  <c r="J12" i="1"/>
</calcChain>
</file>

<file path=xl/sharedStrings.xml><?xml version="1.0" encoding="utf-8"?>
<sst xmlns="http://schemas.openxmlformats.org/spreadsheetml/2006/main" count="14" uniqueCount="14">
  <si>
    <t>theory</t>
  </si>
  <si>
    <t>f (kHz)</t>
  </si>
  <si>
    <t>Vout/Vin</t>
  </si>
  <si>
    <t>log f</t>
  </si>
  <si>
    <t>dB expt</t>
  </si>
  <si>
    <t>dB theory</t>
  </si>
  <si>
    <t>Chi squared by hand</t>
  </si>
  <si>
    <t>Chi squared with function</t>
  </si>
  <si>
    <t>chi sq elements</t>
  </si>
  <si>
    <t>f Characteristic</t>
  </si>
  <si>
    <t>Fit to function with Chi squared minimization</t>
  </si>
  <si>
    <t>Put starting value below  for characteristic frequency</t>
  </si>
  <si>
    <t>ON PC:  To load Solver add-in, go to File-&gt;Options-&gt;Add ins-&gt;Go-&gt;Solver</t>
  </si>
  <si>
    <t>To do fit, choose Solver from Tools menu (or Data), enter Target cell (Chi squared in cell H11), enter cell to alter (fc in B8), select min (so value of target is minimized), then hit Solve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</si>
</sst>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font>
      <sz val="9"/>
      <name val="Geneva"/>
    </font>
    <font>
      <sz val="9"/>
      <name val="Geneva"/>
    </font>
    <font>
      <u/>
      <sz val="9"/>
      <color theme="10"/>
      <name val="Geneva"/>
    </font>
    <font>
      <u/>
      <sz val="9"/>
      <color theme="11"/>
      <name val="Geneva"/>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2" fontId="0" fillId="0" borderId="0" xfId="0" applyNumberFormat="1"/>
    <xf numFmtId="0" fontId="0" fillId="2" borderId="0" xfId="0" applyFill="1"/>
    <xf numFmtId="164" fontId="0" fillId="2" borderId="0" xfId="0" applyNumberFormat="1" applyFill="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2638762211147997E-2"/>
          <c:y val="1.74132482597892E-2"/>
          <c:w val="0.815658227645914"/>
          <c:h val="0.89911936267511305"/>
        </c:manualLayout>
      </c:layout>
      <c:scatterChart>
        <c:scatterStyle val="smoothMarker"/>
        <c:varyColors val="0"/>
        <c:ser>
          <c:idx val="0"/>
          <c:order val="0"/>
          <c:tx>
            <c:strRef>
              <c:f>Data!$E$13</c:f>
              <c:strCache>
                <c:ptCount val="1"/>
                <c:pt idx="0">
                  <c:v>dB expt</c:v>
                </c:pt>
              </c:strCache>
            </c:strRef>
          </c:tx>
          <c:spPr>
            <a:ln>
              <a:noFill/>
            </a:ln>
          </c:spPr>
          <c:marker>
            <c:symbol val="circle"/>
            <c:size val="10"/>
            <c:spPr>
              <a:noFill/>
              <a:ln>
                <a:solidFill>
                  <a:schemeClr val="tx1"/>
                </a:solidFill>
              </a:ln>
            </c:spPr>
          </c:marker>
          <c:xVal>
            <c:numRef>
              <c:f>Data!$D$14:$D$30</c:f>
              <c:numCache>
                <c:formatCode>0.00</c:formatCode>
                <c:ptCount val="17"/>
                <c:pt idx="0">
                  <c:v>-3</c:v>
                </c:pt>
                <c:pt idx="1">
                  <c:v>-2</c:v>
                </c:pt>
                <c:pt idx="2">
                  <c:v>-1.6989700043360187</c:v>
                </c:pt>
                <c:pt idx="3">
                  <c:v>-1.3010299956639813</c:v>
                </c:pt>
                <c:pt idx="4">
                  <c:v>-1</c:v>
                </c:pt>
                <c:pt idx="5">
                  <c:v>-0.69897000433601875</c:v>
                </c:pt>
                <c:pt idx="6">
                  <c:v>-0.3010299956639812</c:v>
                </c:pt>
                <c:pt idx="7">
                  <c:v>0</c:v>
                </c:pt>
                <c:pt idx="8">
                  <c:v>0.3010299956639812</c:v>
                </c:pt>
                <c:pt idx="9">
                  <c:v>0.69897000433601886</c:v>
                </c:pt>
                <c:pt idx="10">
                  <c:v>1</c:v>
                </c:pt>
                <c:pt idx="11">
                  <c:v>1.3010299956639813</c:v>
                </c:pt>
                <c:pt idx="12">
                  <c:v>1.6989700043360187</c:v>
                </c:pt>
                <c:pt idx="13">
                  <c:v>2</c:v>
                </c:pt>
                <c:pt idx="14">
                  <c:v>2.3010299956639813</c:v>
                </c:pt>
                <c:pt idx="15">
                  <c:v>2.6989700043360187</c:v>
                </c:pt>
                <c:pt idx="16">
                  <c:v>3</c:v>
                </c:pt>
              </c:numCache>
            </c:numRef>
          </c:xVal>
          <c:yVal>
            <c:numRef>
              <c:f>Data!$E$14:$E$30</c:f>
              <c:numCache>
                <c:formatCode>0.00</c:formatCode>
                <c:ptCount val="17"/>
                <c:pt idx="0">
                  <c:v>2.6809033066997265E-2</c:v>
                </c:pt>
                <c:pt idx="1">
                  <c:v>0.27790921680389774</c:v>
                </c:pt>
                <c:pt idx="2">
                  <c:v>0.47770623604588452</c:v>
                </c:pt>
                <c:pt idx="3">
                  <c:v>0.38595375692564055</c:v>
                </c:pt>
                <c:pt idx="4">
                  <c:v>0.72542316865688083</c:v>
                </c:pt>
                <c:pt idx="5">
                  <c:v>-0.72853871907766032</c:v>
                </c:pt>
                <c:pt idx="6">
                  <c:v>0.63295978488789673</c:v>
                </c:pt>
                <c:pt idx="7">
                  <c:v>0.56803855735445108</c:v>
                </c:pt>
                <c:pt idx="8">
                  <c:v>0.96253047119896107</c:v>
                </c:pt>
                <c:pt idx="9">
                  <c:v>-1.5077147791965824</c:v>
                </c:pt>
                <c:pt idx="10">
                  <c:v>-2.4786618006737688</c:v>
                </c:pt>
                <c:pt idx="11">
                  <c:v>-7.6241380409512027</c:v>
                </c:pt>
                <c:pt idx="12">
                  <c:v>-13.540797248055302</c:v>
                </c:pt>
                <c:pt idx="13">
                  <c:v>-20.165005541711999</c:v>
                </c:pt>
                <c:pt idx="14">
                  <c:v>-26.812144467058619</c:v>
                </c:pt>
                <c:pt idx="15">
                  <c:v>-33.262753663316929</c:v>
                </c:pt>
                <c:pt idx="16">
                  <c:v>-40.344765648399829</c:v>
                </c:pt>
              </c:numCache>
            </c:numRef>
          </c:yVal>
          <c:smooth val="0"/>
          <c:extLst>
            <c:ext xmlns:c16="http://schemas.microsoft.com/office/drawing/2014/chart" uri="{C3380CC4-5D6E-409C-BE32-E72D297353CC}">
              <c16:uniqueId val="{00000000-6B6D-4BF3-8B75-7C0665D83B99}"/>
            </c:ext>
          </c:extLst>
        </c:ser>
        <c:ser>
          <c:idx val="1"/>
          <c:order val="1"/>
          <c:tx>
            <c:strRef>
              <c:f>Data!$F$13</c:f>
              <c:strCache>
                <c:ptCount val="1"/>
                <c:pt idx="0">
                  <c:v>dB theory</c:v>
                </c:pt>
              </c:strCache>
            </c:strRef>
          </c:tx>
          <c:spPr>
            <a:ln>
              <a:solidFill>
                <a:schemeClr val="tx1"/>
              </a:solidFill>
            </a:ln>
          </c:spPr>
          <c:marker>
            <c:symbol val="none"/>
          </c:marker>
          <c:xVal>
            <c:numRef>
              <c:f>Data!$D$14:$D$30</c:f>
              <c:numCache>
                <c:formatCode>0.00</c:formatCode>
                <c:ptCount val="17"/>
                <c:pt idx="0">
                  <c:v>-3</c:v>
                </c:pt>
                <c:pt idx="1">
                  <c:v>-2</c:v>
                </c:pt>
                <c:pt idx="2">
                  <c:v>-1.6989700043360187</c:v>
                </c:pt>
                <c:pt idx="3">
                  <c:v>-1.3010299956639813</c:v>
                </c:pt>
                <c:pt idx="4">
                  <c:v>-1</c:v>
                </c:pt>
                <c:pt idx="5">
                  <c:v>-0.69897000433601875</c:v>
                </c:pt>
                <c:pt idx="6">
                  <c:v>-0.3010299956639812</c:v>
                </c:pt>
                <c:pt idx="7">
                  <c:v>0</c:v>
                </c:pt>
                <c:pt idx="8">
                  <c:v>0.3010299956639812</c:v>
                </c:pt>
                <c:pt idx="9">
                  <c:v>0.69897000433601886</c:v>
                </c:pt>
                <c:pt idx="10">
                  <c:v>1</c:v>
                </c:pt>
                <c:pt idx="11">
                  <c:v>1.3010299956639813</c:v>
                </c:pt>
                <c:pt idx="12">
                  <c:v>1.6989700043360187</c:v>
                </c:pt>
                <c:pt idx="13">
                  <c:v>2</c:v>
                </c:pt>
                <c:pt idx="14">
                  <c:v>2.3010299956639813</c:v>
                </c:pt>
                <c:pt idx="15">
                  <c:v>2.6989700043360187</c:v>
                </c:pt>
                <c:pt idx="16">
                  <c:v>3</c:v>
                </c:pt>
              </c:numCache>
            </c:numRef>
          </c:xVal>
          <c:yVal>
            <c:numRef>
              <c:f>Data!$F$14:$F$30</c:f>
              <c:numCache>
                <c:formatCode>0.00</c:formatCode>
                <c:ptCount val="17"/>
                <c:pt idx="0">
                  <c:v>-4.3839796375206507E-8</c:v>
                </c:pt>
                <c:pt idx="1">
                  <c:v>-4.3839775052023976E-6</c:v>
                </c:pt>
                <c:pt idx="2">
                  <c:v>-1.75358834711784E-5</c:v>
                </c:pt>
                <c:pt idx="3">
                  <c:v>-1.0959811005011604E-4</c:v>
                </c:pt>
                <c:pt idx="4">
                  <c:v>-4.3837584633584973E-4</c:v>
                </c:pt>
                <c:pt idx="5">
                  <c:v>-1.753237950518407E-3</c:v>
                </c:pt>
                <c:pt idx="6">
                  <c:v>-1.0946143136946994E-2</c:v>
                </c:pt>
                <c:pt idx="7">
                  <c:v>-4.3620004957589845E-2</c:v>
                </c:pt>
                <c:pt idx="8">
                  <c:v>-0.17191137164672396</c:v>
                </c:pt>
                <c:pt idx="9">
                  <c:v>-0.97729936527086991</c:v>
                </c:pt>
                <c:pt idx="10">
                  <c:v>-3.0307690930489395</c:v>
                </c:pt>
                <c:pt idx="11">
                  <c:v>-7.0224045130999446</c:v>
                </c:pt>
                <c:pt idx="12">
                  <c:v>-14.189011955935595</c:v>
                </c:pt>
                <c:pt idx="13">
                  <c:v>-20.083653486185153</c:v>
                </c:pt>
                <c:pt idx="14">
                  <c:v>-26.072184601667491</c:v>
                </c:pt>
                <c:pt idx="15">
                  <c:v>-34.021962913681392</c:v>
                </c:pt>
                <c:pt idx="16">
                  <c:v>-40.041272458319938</c:v>
                </c:pt>
              </c:numCache>
            </c:numRef>
          </c:yVal>
          <c:smooth val="1"/>
          <c:extLst>
            <c:ext xmlns:c16="http://schemas.microsoft.com/office/drawing/2014/chart" uri="{C3380CC4-5D6E-409C-BE32-E72D297353CC}">
              <c16:uniqueId val="{00000001-6B6D-4BF3-8B75-7C0665D83B99}"/>
            </c:ext>
          </c:extLst>
        </c:ser>
        <c:dLbls>
          <c:showLegendKey val="0"/>
          <c:showVal val="0"/>
          <c:showCatName val="0"/>
          <c:showSerName val="0"/>
          <c:showPercent val="0"/>
          <c:showBubbleSize val="0"/>
        </c:dLbls>
        <c:axId val="2056696696"/>
        <c:axId val="2056703544"/>
      </c:scatterChart>
      <c:valAx>
        <c:axId val="2056696696"/>
        <c:scaling>
          <c:orientation val="minMax"/>
          <c:max val="3"/>
          <c:min val="-3"/>
        </c:scaling>
        <c:delete val="0"/>
        <c:axPos val="b"/>
        <c:title>
          <c:tx>
            <c:rich>
              <a:bodyPr/>
              <a:lstStyle/>
              <a:p>
                <a:pPr>
                  <a:defRPr/>
                </a:pPr>
                <a:r>
                  <a:rPr lang="en-US"/>
                  <a:t>log f (kHz)</a:t>
                </a:r>
              </a:p>
            </c:rich>
          </c:tx>
          <c:overlay val="0"/>
        </c:title>
        <c:numFmt formatCode="0.00" sourceLinked="1"/>
        <c:majorTickMark val="out"/>
        <c:minorTickMark val="none"/>
        <c:tickLblPos val="low"/>
        <c:crossAx val="2056703544"/>
        <c:crossesAt val="-40"/>
        <c:crossBetween val="midCat"/>
      </c:valAx>
      <c:valAx>
        <c:axId val="2056703544"/>
        <c:scaling>
          <c:orientation val="minMax"/>
          <c:max val="2"/>
          <c:min val="-40"/>
        </c:scaling>
        <c:delete val="0"/>
        <c:axPos val="l"/>
        <c:majorGridlines>
          <c:spPr>
            <a:ln>
              <a:noFill/>
            </a:ln>
          </c:spPr>
        </c:majorGridlines>
        <c:title>
          <c:tx>
            <c:rich>
              <a:bodyPr rot="-5400000" vert="horz"/>
              <a:lstStyle/>
              <a:p>
                <a:pPr>
                  <a:defRPr/>
                </a:pPr>
                <a:r>
                  <a:rPr lang="en-US"/>
                  <a:t>dB</a:t>
                </a:r>
              </a:p>
            </c:rich>
          </c:tx>
          <c:layout>
            <c:manualLayout>
              <c:xMode val="edge"/>
              <c:yMode val="edge"/>
              <c:x val="1.93340383889615E-2"/>
              <c:y val="0.43326561133698399"/>
            </c:manualLayout>
          </c:layout>
          <c:overlay val="0"/>
        </c:title>
        <c:numFmt formatCode="0.00" sourceLinked="1"/>
        <c:majorTickMark val="out"/>
        <c:minorTickMark val="none"/>
        <c:tickLblPos val="nextTo"/>
        <c:crossAx val="2056696696"/>
        <c:crossesAt val="-3"/>
        <c:crossBetween val="midCat"/>
      </c:valAx>
    </c:plotArea>
    <c:legend>
      <c:legendPos val="r"/>
      <c:layout>
        <c:manualLayout>
          <c:xMode val="edge"/>
          <c:yMode val="edge"/>
          <c:x val="0.884506431718596"/>
          <c:y val="0.414929940812095"/>
          <c:w val="0.106609447644373"/>
          <c:h val="8.7427189141811398E-2"/>
        </c:manualLayout>
      </c:layout>
      <c:overlay val="0"/>
    </c:legend>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207"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77101" cy="583463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0.07225</cdr:x>
      <cdr:y>0.12829</cdr:y>
    </cdr:from>
    <cdr:to>
      <cdr:x>0.66881</cdr:x>
      <cdr:y>0.12829</cdr:y>
    </cdr:to>
    <cdr:cxnSp macro="">
      <cdr:nvCxnSpPr>
        <cdr:cNvPr id="3" name="Straight Connector 2"/>
        <cdr:cNvCxnSpPr/>
      </cdr:nvCxnSpPr>
      <cdr:spPr>
        <a:xfrm xmlns:a="http://schemas.openxmlformats.org/drawingml/2006/main">
          <a:off x="619662" y="748502"/>
          <a:ext cx="5116811" cy="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0.6166</cdr:x>
      <cdr:y>0.04416</cdr:y>
    </cdr:from>
    <cdr:to>
      <cdr:x>0.6166</cdr:x>
      <cdr:y>0.91693</cdr:y>
    </cdr:to>
    <cdr:cxnSp macro="">
      <cdr:nvCxnSpPr>
        <cdr:cNvPr id="5" name="Straight Connector 4"/>
        <cdr:cNvCxnSpPr/>
      </cdr:nvCxnSpPr>
      <cdr:spPr>
        <a:xfrm xmlns:a="http://schemas.openxmlformats.org/drawingml/2006/main">
          <a:off x="5288598" y="257681"/>
          <a:ext cx="0" cy="5092271"/>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abSelected="1" zoomScale="150" zoomScaleNormal="150" zoomScalePageLayoutView="150" workbookViewId="0">
      <selection activeCell="K20" sqref="K20"/>
    </sheetView>
  </sheetViews>
  <sheetFormatPr defaultColWidth="11.19921875" defaultRowHeight="11.5"/>
  <cols>
    <col min="8" max="8" width="12.296875" bestFit="1" customWidth="1"/>
  </cols>
  <sheetData>
    <row r="1" spans="1:14">
      <c r="A1" t="s">
        <v>10</v>
      </c>
    </row>
    <row r="3" spans="1:14">
      <c r="A3" t="s">
        <v>13</v>
      </c>
    </row>
    <row r="5" spans="1:14">
      <c r="A5" t="s">
        <v>12</v>
      </c>
    </row>
    <row r="8" spans="1:14">
      <c r="A8" t="s">
        <v>11</v>
      </c>
    </row>
    <row r="9" spans="1:14">
      <c r="A9" t="s">
        <v>9</v>
      </c>
      <c r="B9" s="5">
        <v>9.9530889991608689</v>
      </c>
    </row>
    <row r="11" spans="1:14">
      <c r="H11" t="s">
        <v>6</v>
      </c>
      <c r="J11" t="s">
        <v>7</v>
      </c>
    </row>
    <row r="12" spans="1:14">
      <c r="H12" s="4">
        <f>SUM(H14:H30)</f>
        <v>6.1771051469002121</v>
      </c>
      <c r="J12">
        <f>SUMXMY2(E14:E30,F14:F30)</f>
        <v>6.1771051469002121</v>
      </c>
    </row>
    <row r="13" spans="1:14">
      <c r="A13" t="s">
        <v>1</v>
      </c>
      <c r="B13" t="s">
        <v>2</v>
      </c>
      <c r="C13" t="s">
        <v>0</v>
      </c>
      <c r="D13" t="s">
        <v>3</v>
      </c>
      <c r="E13" t="s">
        <v>4</v>
      </c>
      <c r="F13" t="s">
        <v>5</v>
      </c>
      <c r="H13" t="s">
        <v>8</v>
      </c>
    </row>
    <row r="14" spans="1:14">
      <c r="A14">
        <v>1E-3</v>
      </c>
      <c r="B14" s="3">
        <v>1.0030912721527219</v>
      </c>
      <c r="C14" s="1">
        <f>1/SQRT(1+(A14/B$9)^2)</f>
        <v>0.99999999495275693</v>
      </c>
      <c r="D14" s="3">
        <f>LOG10(A14)</f>
        <v>-3</v>
      </c>
      <c r="E14" s="3">
        <f>20*LOG10(B14)</f>
        <v>2.6809033066997265E-2</v>
      </c>
      <c r="F14" s="3">
        <f>20*LOG10(C14)</f>
        <v>-4.3839796375206507E-8</v>
      </c>
      <c r="H14">
        <f>(F14-E14)^2</f>
        <v>7.1872660459437613E-4</v>
      </c>
      <c r="N14" s="1"/>
    </row>
    <row r="15" spans="1:14">
      <c r="A15">
        <v>0.01</v>
      </c>
      <c r="B15" s="3">
        <v>1.0325128393596745</v>
      </c>
      <c r="C15" s="1">
        <f t="shared" ref="C15:C30" si="0">1/SQRT(1+(A15/B$9)^2)</f>
        <v>0.9999994952760648</v>
      </c>
      <c r="D15" s="3">
        <f t="shared" ref="D15:D30" si="1">LOG10(A15)</f>
        <v>-2</v>
      </c>
      <c r="E15" s="3">
        <f t="shared" ref="E15:E30" si="2">20*LOG10(B15)</f>
        <v>0.27790921680389774</v>
      </c>
      <c r="F15" s="3">
        <f t="shared" ref="F15:F30" si="3">20*LOG10(C15)</f>
        <v>-4.3839775052023976E-6</v>
      </c>
      <c r="H15">
        <f t="shared" ref="H15:H30" si="4">(F15-E15)^2</f>
        <v>7.7235969499285004E-2</v>
      </c>
      <c r="N15" s="1"/>
    </row>
    <row r="16" spans="1:14">
      <c r="A16">
        <v>0.02</v>
      </c>
      <c r="B16" s="3">
        <v>1.0565384623961351</v>
      </c>
      <c r="C16" s="1">
        <f t="shared" si="0"/>
        <v>0.9999979811088443</v>
      </c>
      <c r="D16" s="3">
        <f t="shared" si="1"/>
        <v>-1.6989700043360187</v>
      </c>
      <c r="E16" s="3">
        <f t="shared" si="2"/>
        <v>0.47770623604588452</v>
      </c>
      <c r="F16" s="3">
        <f t="shared" si="3"/>
        <v>-1.75358834711784E-5</v>
      </c>
      <c r="H16">
        <f t="shared" si="4"/>
        <v>0.22822000226641109</v>
      </c>
      <c r="N16" s="1"/>
    </row>
    <row r="17" spans="1:14">
      <c r="A17">
        <v>0.05</v>
      </c>
      <c r="B17" s="3">
        <v>1.0454365698475001</v>
      </c>
      <c r="C17" s="1">
        <f t="shared" si="0"/>
        <v>0.99998738213088489</v>
      </c>
      <c r="D17" s="3">
        <f t="shared" si="1"/>
        <v>-1.3010299956639813</v>
      </c>
      <c r="E17" s="3">
        <f t="shared" si="2"/>
        <v>0.38595375692564055</v>
      </c>
      <c r="F17" s="3">
        <f t="shared" si="3"/>
        <v>-1.0959811005011604E-4</v>
      </c>
      <c r="H17">
        <f t="shared" si="4"/>
        <v>0.14904491410141374</v>
      </c>
      <c r="N17" s="1"/>
    </row>
    <row r="18" spans="1:14">
      <c r="A18">
        <v>0.1</v>
      </c>
      <c r="B18" s="3">
        <v>1.0871041619543087</v>
      </c>
      <c r="C18" s="1">
        <f t="shared" si="0"/>
        <v>0.99994953138913811</v>
      </c>
      <c r="D18" s="3">
        <f t="shared" si="1"/>
        <v>-1</v>
      </c>
      <c r="E18" s="3">
        <f t="shared" si="2"/>
        <v>0.72542316865688083</v>
      </c>
      <c r="F18" s="3">
        <f t="shared" si="3"/>
        <v>-4.3837584633584973E-4</v>
      </c>
      <c r="H18">
        <f t="shared" si="4"/>
        <v>0.52687498178859526</v>
      </c>
      <c r="N18" s="1"/>
    </row>
    <row r="19" spans="1:14">
      <c r="A19">
        <v>0.2</v>
      </c>
      <c r="B19" s="3">
        <v>0.91954516256021146</v>
      </c>
      <c r="C19" s="1">
        <f t="shared" si="0"/>
        <v>0.99979817139166771</v>
      </c>
      <c r="D19" s="3">
        <f t="shared" si="1"/>
        <v>-0.69897000433601875</v>
      </c>
      <c r="E19" s="3">
        <f t="shared" si="2"/>
        <v>-0.72853871907766032</v>
      </c>
      <c r="F19" s="3">
        <f t="shared" si="3"/>
        <v>-1.753237950518407E-3</v>
      </c>
      <c r="H19">
        <f t="shared" si="4"/>
        <v>0.52821713557721117</v>
      </c>
      <c r="N19" s="1"/>
    </row>
    <row r="20" spans="1:14">
      <c r="A20">
        <v>0.5</v>
      </c>
      <c r="B20" s="3">
        <v>1.0755930547062977</v>
      </c>
      <c r="C20" s="1">
        <f t="shared" si="0"/>
        <v>0.99874057244475101</v>
      </c>
      <c r="D20" s="3">
        <f t="shared" si="1"/>
        <v>-0.3010299956639812</v>
      </c>
      <c r="E20" s="3">
        <f t="shared" si="2"/>
        <v>0.63295978488789673</v>
      </c>
      <c r="F20" s="3">
        <f t="shared" si="3"/>
        <v>-1.0946143136946994E-2</v>
      </c>
      <c r="H20">
        <f t="shared" si="4"/>
        <v>0.41461484414553518</v>
      </c>
      <c r="N20" s="1"/>
    </row>
    <row r="21" spans="1:14">
      <c r="A21">
        <v>1</v>
      </c>
      <c r="B21" s="3">
        <v>1.0675836841778004</v>
      </c>
      <c r="C21" s="1">
        <f t="shared" si="0"/>
        <v>0.99499065019306521</v>
      </c>
      <c r="D21" s="3">
        <f t="shared" si="1"/>
        <v>0</v>
      </c>
      <c r="E21" s="3">
        <f t="shared" si="2"/>
        <v>0.56803855735445108</v>
      </c>
      <c r="F21" s="3">
        <f t="shared" si="3"/>
        <v>-4.3620004957589845E-2</v>
      </c>
      <c r="H21">
        <f t="shared" si="4"/>
        <v>0.37412619684963289</v>
      </c>
      <c r="N21" s="1"/>
    </row>
    <row r="22" spans="1:14">
      <c r="A22">
        <v>2</v>
      </c>
      <c r="B22" s="3">
        <v>1.1171886723620654</v>
      </c>
      <c r="C22" s="1">
        <f t="shared" si="0"/>
        <v>0.98040254830280027</v>
      </c>
      <c r="D22" s="3">
        <f t="shared" si="1"/>
        <v>0.3010299956639812</v>
      </c>
      <c r="E22" s="3">
        <f t="shared" si="2"/>
        <v>0.96253047119896107</v>
      </c>
      <c r="F22" s="3">
        <f t="shared" si="3"/>
        <v>-0.17191137164672396</v>
      </c>
      <c r="H22">
        <f t="shared" si="4"/>
        <v>1.2869582947991141</v>
      </c>
      <c r="N22" s="1"/>
    </row>
    <row r="23" spans="1:14">
      <c r="A23">
        <v>5</v>
      </c>
      <c r="B23" s="3">
        <v>0.84064814897812923</v>
      </c>
      <c r="C23" s="1">
        <f t="shared" si="0"/>
        <v>0.89358327530111092</v>
      </c>
      <c r="D23" s="3">
        <f t="shared" si="1"/>
        <v>0.69897000433601886</v>
      </c>
      <c r="E23" s="3">
        <f t="shared" si="2"/>
        <v>-1.5077147791965824</v>
      </c>
      <c r="F23" s="3">
        <f t="shared" si="3"/>
        <v>-0.97729936527086991</v>
      </c>
      <c r="H23">
        <f t="shared" si="4"/>
        <v>0.28134051132998489</v>
      </c>
      <c r="N23" s="1"/>
    </row>
    <row r="24" spans="1:14">
      <c r="A24">
        <v>10</v>
      </c>
      <c r="B24" s="3">
        <v>0.75173870238990059</v>
      </c>
      <c r="C24" s="1">
        <f t="shared" si="0"/>
        <v>0.70544237781257801</v>
      </c>
      <c r="D24" s="3">
        <f t="shared" si="1"/>
        <v>1</v>
      </c>
      <c r="E24" s="3">
        <f t="shared" si="2"/>
        <v>-2.4786618006737688</v>
      </c>
      <c r="F24" s="3">
        <f t="shared" si="3"/>
        <v>-3.0307690930489395</v>
      </c>
      <c r="H24">
        <f t="shared" si="4"/>
        <v>0.30482246229384213</v>
      </c>
      <c r="N24" s="1"/>
    </row>
    <row r="25" spans="1:14">
      <c r="A25">
        <v>20</v>
      </c>
      <c r="B25" s="3">
        <v>0.41571251389004849</v>
      </c>
      <c r="C25" s="1">
        <f t="shared" si="0"/>
        <v>0.44553289454174794</v>
      </c>
      <c r="D25" s="3">
        <f t="shared" si="1"/>
        <v>1.3010299956639813</v>
      </c>
      <c r="E25" s="3">
        <f t="shared" si="2"/>
        <v>-7.6241380409512027</v>
      </c>
      <c r="F25" s="3">
        <f t="shared" si="3"/>
        <v>-7.0224045130999446</v>
      </c>
      <c r="H25">
        <f t="shared" si="4"/>
        <v>0.36208323854032082</v>
      </c>
      <c r="N25" s="1"/>
    </row>
    <row r="26" spans="1:14">
      <c r="A26">
        <v>50</v>
      </c>
      <c r="B26" s="3">
        <v>0.21035853500118984</v>
      </c>
      <c r="C26" s="1">
        <f t="shared" si="0"/>
        <v>0.19523128024148725</v>
      </c>
      <c r="D26" s="3">
        <f t="shared" si="1"/>
        <v>1.6989700043360187</v>
      </c>
      <c r="E26" s="3">
        <f t="shared" si="2"/>
        <v>-13.540797248055302</v>
      </c>
      <c r="F26" s="3">
        <f t="shared" si="3"/>
        <v>-14.189011955935595</v>
      </c>
      <c r="H26">
        <f t="shared" si="4"/>
        <v>0.42018230751233288</v>
      </c>
      <c r="N26" s="1"/>
    </row>
    <row r="27" spans="1:14">
      <c r="A27">
        <v>100</v>
      </c>
      <c r="B27" s="3">
        <v>9.8118234009688846E-2</v>
      </c>
      <c r="C27" s="1">
        <f t="shared" si="0"/>
        <v>9.9041526568613897E-2</v>
      </c>
      <c r="D27" s="3">
        <f t="shared" si="1"/>
        <v>2</v>
      </c>
      <c r="E27" s="3">
        <f t="shared" si="2"/>
        <v>-20.165005541711999</v>
      </c>
      <c r="F27" s="3">
        <f t="shared" si="3"/>
        <v>-20.083653486185153</v>
      </c>
      <c r="H27">
        <f t="shared" si="4"/>
        <v>6.6181569384430516E-3</v>
      </c>
      <c r="N27" s="1"/>
    </row>
    <row r="28" spans="1:14">
      <c r="A28">
        <v>200</v>
      </c>
      <c r="B28" s="3">
        <v>4.5644954305383706E-2</v>
      </c>
      <c r="C28" s="1">
        <f t="shared" si="0"/>
        <v>4.9703934686070331E-2</v>
      </c>
      <c r="D28" s="3">
        <f t="shared" si="1"/>
        <v>2.3010299956639813</v>
      </c>
      <c r="E28" s="3">
        <f t="shared" si="2"/>
        <v>-26.812144467058619</v>
      </c>
      <c r="F28" s="3">
        <f t="shared" si="3"/>
        <v>-26.072184601667491</v>
      </c>
      <c r="H28">
        <f t="shared" si="4"/>
        <v>0.54754060238965674</v>
      </c>
      <c r="N28" s="1"/>
    </row>
    <row r="29" spans="1:14">
      <c r="A29">
        <v>500</v>
      </c>
      <c r="B29" s="3">
        <v>2.1720124826546852E-2</v>
      </c>
      <c r="C29" s="1">
        <f t="shared" si="0"/>
        <v>1.9902235199587968E-2</v>
      </c>
      <c r="D29" s="3">
        <f t="shared" si="1"/>
        <v>2.6989700043360187</v>
      </c>
      <c r="E29" s="3">
        <f t="shared" si="2"/>
        <v>-33.262753663316929</v>
      </c>
      <c r="F29" s="3">
        <f t="shared" si="3"/>
        <v>-34.021962913681392</v>
      </c>
      <c r="H29">
        <f t="shared" si="4"/>
        <v>0.5763986858389708</v>
      </c>
      <c r="N29" s="1"/>
    </row>
    <row r="30" spans="1:14">
      <c r="A30">
        <v>1000</v>
      </c>
      <c r="B30" s="3">
        <v>9.6108481956826627E-3</v>
      </c>
      <c r="C30" s="1">
        <f t="shared" si="0"/>
        <v>9.9525960394785899E-3</v>
      </c>
      <c r="D30" s="3">
        <f t="shared" si="1"/>
        <v>3</v>
      </c>
      <c r="E30" s="3">
        <f t="shared" si="2"/>
        <v>-40.344765648399829</v>
      </c>
      <c r="F30" s="3">
        <f t="shared" si="3"/>
        <v>-40.041272458319938</v>
      </c>
      <c r="H30">
        <f t="shared" si="4"/>
        <v>9.2108116424868824E-2</v>
      </c>
      <c r="N30" s="1"/>
    </row>
    <row r="31" spans="1:14">
      <c r="C31" s="1"/>
    </row>
    <row r="32" spans="1:14">
      <c r="C32" s="1"/>
    </row>
    <row r="33" spans="2:4">
      <c r="C33" s="1"/>
    </row>
    <row r="34" spans="2:4">
      <c r="C34" s="1"/>
    </row>
    <row r="35" spans="2:4">
      <c r="C35" s="1"/>
    </row>
    <row r="36" spans="2:4">
      <c r="C36" s="1"/>
    </row>
    <row r="37" spans="2:4">
      <c r="C37" s="1"/>
    </row>
    <row r="38" spans="2:4">
      <c r="C38" s="1"/>
    </row>
    <row r="39" spans="2:4">
      <c r="C39" s="1"/>
    </row>
    <row r="40" spans="2:4">
      <c r="C40" s="1"/>
    </row>
    <row r="41" spans="2:4">
      <c r="C41" s="1"/>
    </row>
    <row r="42" spans="2:4">
      <c r="C42" s="1"/>
    </row>
    <row r="43" spans="2:4">
      <c r="B43" s="2"/>
      <c r="C43" s="2"/>
      <c r="D43" s="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Data</vt:lpstr>
      <vt:lpstr>Plot</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McIntyre</dc:creator>
  <cp:lastModifiedBy>John Waczak</cp:lastModifiedBy>
  <dcterms:created xsi:type="dcterms:W3CDTF">2003-11-23T07:03:51Z</dcterms:created>
  <dcterms:modified xsi:type="dcterms:W3CDTF">2016-10-29T22:48:59Z</dcterms:modified>
</cp:coreProperties>
</file>