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 423\"/>
    </mc:Choice>
  </mc:AlternateContent>
  <bookViews>
    <workbookView xWindow="0" yWindow="0" windowWidth="23040" windowHeight="9200" activeTab="1"/>
  </bookViews>
  <sheets>
    <sheet name="Homework 2 data" sheetId="1" r:id="rId1"/>
    <sheet name="Homework 2 data tables (clean)" sheetId="3" r:id="rId2"/>
    <sheet name="Homework 3 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B38" i="3"/>
  <c r="B44" i="1" l="1"/>
  <c r="B39" i="1"/>
  <c r="C21" i="1"/>
  <c r="G30" i="1"/>
  <c r="G24" i="1"/>
  <c r="G25" i="1"/>
  <c r="G26" i="1"/>
  <c r="G27" i="1"/>
  <c r="G28" i="1"/>
  <c r="G29" i="1"/>
  <c r="G23" i="1"/>
  <c r="G22" i="1"/>
  <c r="G21" i="1"/>
  <c r="C30" i="1"/>
  <c r="C24" i="1"/>
  <c r="C25" i="1"/>
  <c r="C26" i="1"/>
  <c r="C27" i="1"/>
  <c r="C28" i="1"/>
  <c r="C29" i="1"/>
  <c r="C23" i="1"/>
  <c r="C22" i="1"/>
  <c r="G42" i="1"/>
  <c r="G38" i="1"/>
  <c r="F41" i="1"/>
  <c r="G41" i="1" s="1"/>
  <c r="F42" i="1"/>
  <c r="F43" i="1"/>
  <c r="G43" i="1" s="1"/>
  <c r="F44" i="1"/>
  <c r="G44" i="1" s="1"/>
  <c r="F45" i="1"/>
  <c r="G45" i="1" s="1"/>
  <c r="F46" i="1"/>
  <c r="G46" i="1" s="1"/>
  <c r="F47" i="1"/>
  <c r="G47" i="1" s="1"/>
  <c r="F40" i="1"/>
  <c r="G40" i="1" s="1"/>
  <c r="F39" i="1"/>
  <c r="G39" i="1" s="1"/>
  <c r="C44" i="1"/>
  <c r="C39" i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C47" i="1" s="1"/>
  <c r="B38" i="1"/>
  <c r="C38" i="1" s="1"/>
  <c r="J21" i="2" l="1"/>
  <c r="J20" i="2"/>
  <c r="J19" i="2"/>
  <c r="J18" i="2"/>
  <c r="J15" i="2"/>
  <c r="J14" i="2"/>
  <c r="C21" i="2"/>
  <c r="C20" i="2"/>
  <c r="C19" i="2"/>
  <c r="C18" i="2"/>
  <c r="C15" i="2"/>
  <c r="C14" i="2"/>
</calcChain>
</file>

<file path=xl/comments1.xml><?xml version="1.0" encoding="utf-8"?>
<comments xmlns="http://schemas.openxmlformats.org/spreadsheetml/2006/main">
  <authors>
    <author>John Waczak</author>
  </authors>
  <commentList>
    <comment ref="A38" authorId="0" shapeId="0">
      <text>
        <r>
          <rPr>
            <b/>
            <sz val="9"/>
            <color indexed="81"/>
            <rFont val="Tahoma"/>
            <family val="2"/>
          </rPr>
          <t>John Waczak: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<sst xmlns="http://schemas.openxmlformats.org/spreadsheetml/2006/main" count="64" uniqueCount="26">
  <si>
    <t>Partial Derivative Machine Data - For Homework # 2</t>
  </si>
  <si>
    <t>F2</t>
  </si>
  <si>
    <t>X2 (X1 = 19cm)</t>
  </si>
  <si>
    <t xml:space="preserve">X2 (X1=21 cm) </t>
  </si>
  <si>
    <t>Description</t>
  </si>
  <si>
    <t>X1(cm)</t>
  </si>
  <si>
    <t>X2(cm)</t>
  </si>
  <si>
    <t xml:space="preserve">4 floors (1 cm / floor) The empty carriage = the 50 gram hanger… So first we have to load people into the elevator but the elevator only holds 200 grams of people at a time… </t>
  </si>
  <si>
    <t>Analyze everything you possibly can about this elevator… We want 5 data points / stage minimum</t>
  </si>
  <si>
    <t xml:space="preserve">"lower the elevator" </t>
  </si>
  <si>
    <t xml:space="preserve">"add the people" </t>
  </si>
  <si>
    <t xml:space="preserve">"raise the people" </t>
  </si>
  <si>
    <t>M1(grams)</t>
  </si>
  <si>
    <t xml:space="preserve">M2(grams) </t>
  </si>
  <si>
    <t xml:space="preserve">mass added (not counting 50 grams from hanger) </t>
  </si>
  <si>
    <t xml:space="preserve">"Let them off" </t>
  </si>
  <si>
    <t>"left side is the elevator" - the cage that contains people… The elevator "Person carriage". The other side of the machine is the counter-weight. Our job is to move 400g of people up "4 floors" and leave them at the top</t>
  </si>
  <si>
    <t>dx2/dF2</t>
  </si>
  <si>
    <t xml:space="preserve">U = work (quasistatic - no heating) </t>
  </si>
  <si>
    <t>in joules</t>
  </si>
  <si>
    <t xml:space="preserve">total amount of work </t>
  </si>
  <si>
    <t>total amount of work</t>
  </si>
  <si>
    <t>dx2/dF2 (x1=19)</t>
  </si>
  <si>
    <t>dx2/dF2 (x2=21)</t>
  </si>
  <si>
    <t>U(joules) (x1=19)</t>
  </si>
  <si>
    <t>U(joules) (x2=21)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</si>
</sst>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data'!$B$3</c:f>
              <c:strCache>
                <c:ptCount val="1"/>
                <c:pt idx="0">
                  <c:v>X2 (X1 = 19cm)</c:v>
                </c:pt>
              </c:strCache>
            </c:strRef>
          </c:tx>
          <c:spPr>
            <a:ln w="19050">
              <a:noFill/>
            </a:ln>
          </c:spPr>
          <c:xVal>
            <c:numRef>
              <c:f>'Homework 2 data'!$A$4:$A$17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550</c:v>
                </c:pt>
                <c:pt idx="10">
                  <c:v>650</c:v>
                </c:pt>
                <c:pt idx="11">
                  <c:v>700</c:v>
                </c:pt>
                <c:pt idx="12">
                  <c:v>900</c:v>
                </c:pt>
                <c:pt idx="13">
                  <c:v>950</c:v>
                </c:pt>
              </c:numCache>
            </c:numRef>
          </c:xVal>
          <c:yVal>
            <c:numRef>
              <c:f>'Homework 2 data'!$B$4:$B$17</c:f>
              <c:numCache>
                <c:formatCode>General</c:formatCode>
                <c:ptCount val="14"/>
                <c:pt idx="0">
                  <c:v>41.3</c:v>
                </c:pt>
                <c:pt idx="2">
                  <c:v>43.6</c:v>
                </c:pt>
                <c:pt idx="4">
                  <c:v>45</c:v>
                </c:pt>
                <c:pt idx="5">
                  <c:v>45.6</c:v>
                </c:pt>
                <c:pt idx="6">
                  <c:v>46.1</c:v>
                </c:pt>
                <c:pt idx="7">
                  <c:v>46.5</c:v>
                </c:pt>
                <c:pt idx="8">
                  <c:v>47</c:v>
                </c:pt>
                <c:pt idx="9">
                  <c:v>47.6</c:v>
                </c:pt>
                <c:pt idx="10">
                  <c:v>48.2</c:v>
                </c:pt>
                <c:pt idx="1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F-48F9-A536-60F2B50D62A1}"/>
            </c:ext>
          </c:extLst>
        </c:ser>
        <c:ser>
          <c:idx val="1"/>
          <c:order val="1"/>
          <c:tx>
            <c:strRef>
              <c:f>'Homework 2 data'!$C$3</c:f>
              <c:strCache>
                <c:ptCount val="1"/>
                <c:pt idx="0">
                  <c:v>X2 (X1=21 cm) </c:v>
                </c:pt>
              </c:strCache>
            </c:strRef>
          </c:tx>
          <c:spPr>
            <a:ln w="19050">
              <a:noFill/>
            </a:ln>
          </c:spPr>
          <c:xVal>
            <c:numRef>
              <c:f>'Homework 2 data'!$A$4:$A$17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550</c:v>
                </c:pt>
                <c:pt idx="10">
                  <c:v>650</c:v>
                </c:pt>
                <c:pt idx="11">
                  <c:v>700</c:v>
                </c:pt>
                <c:pt idx="12">
                  <c:v>900</c:v>
                </c:pt>
                <c:pt idx="13">
                  <c:v>950</c:v>
                </c:pt>
              </c:numCache>
            </c:numRef>
          </c:xVal>
          <c:yVal>
            <c:numRef>
              <c:f>'Homework 2 data'!$C$4:$C$17</c:f>
              <c:numCache>
                <c:formatCode>General</c:formatCode>
                <c:ptCount val="14"/>
                <c:pt idx="0">
                  <c:v>40.700000000000003</c:v>
                </c:pt>
                <c:pt idx="1">
                  <c:v>41.1</c:v>
                </c:pt>
                <c:pt idx="4">
                  <c:v>43.7</c:v>
                </c:pt>
                <c:pt idx="5">
                  <c:v>44.2</c:v>
                </c:pt>
                <c:pt idx="6">
                  <c:v>44.8</c:v>
                </c:pt>
                <c:pt idx="8">
                  <c:v>45.4</c:v>
                </c:pt>
                <c:pt idx="9">
                  <c:v>46</c:v>
                </c:pt>
                <c:pt idx="11">
                  <c:v>46.6</c:v>
                </c:pt>
                <c:pt idx="12">
                  <c:v>47.3</c:v>
                </c:pt>
                <c:pt idx="13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F-48F9-A536-60F2B50D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1152"/>
        <c:axId val="88288640"/>
      </c:scatterChart>
      <c:valAx>
        <c:axId val="896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88640"/>
        <c:crosses val="autoZero"/>
        <c:crossBetween val="midCat"/>
      </c:valAx>
      <c:valAx>
        <c:axId val="882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0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vs F2 (X1 = 19cm)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(clean)'!$B$1</c:f>
              <c:strCache>
                <c:ptCount val="1"/>
                <c:pt idx="0">
                  <c:v>X2 (X1 = 19cm)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(clean)'!$A$2:$A$11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</c:numCache>
            </c:numRef>
          </c:xVal>
          <c:yVal>
            <c:numRef>
              <c:f>'Homework 2 data tables (clean)'!$B$2:$B$11</c:f>
              <c:numCache>
                <c:formatCode>General</c:formatCode>
                <c:ptCount val="10"/>
                <c:pt idx="0">
                  <c:v>41.3</c:v>
                </c:pt>
                <c:pt idx="1">
                  <c:v>43.6</c:v>
                </c:pt>
                <c:pt idx="2">
                  <c:v>45</c:v>
                </c:pt>
                <c:pt idx="3">
                  <c:v>45.6</c:v>
                </c:pt>
                <c:pt idx="4">
                  <c:v>46.1</c:v>
                </c:pt>
                <c:pt idx="5">
                  <c:v>46.5</c:v>
                </c:pt>
                <c:pt idx="6">
                  <c:v>47</c:v>
                </c:pt>
                <c:pt idx="7">
                  <c:v>47.6</c:v>
                </c:pt>
                <c:pt idx="8">
                  <c:v>48.2</c:v>
                </c:pt>
                <c:pt idx="9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445D-8214-99F13811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25224"/>
        <c:axId val="378225552"/>
      </c:scatterChart>
      <c:valAx>
        <c:axId val="3782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r>
                  <a:rPr lang="en-US" baseline="0"/>
                  <a:t> (Newtons)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5552"/>
        <c:crosses val="autoZero"/>
        <c:crossBetween val="midCat"/>
      </c:valAx>
      <c:valAx>
        <c:axId val="378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vs F2 (X1=21 cm)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(clean)'!$E$1</c:f>
              <c:strCache>
                <c:ptCount val="1"/>
                <c:pt idx="0">
                  <c:v>X2 (X1=21 cm)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7</c:v>
                </c:pt>
                <c:pt idx="8">
                  <c:v>9</c:v>
                </c:pt>
                <c:pt idx="9">
                  <c:v>9.5</c:v>
                </c:pt>
              </c:numCache>
            </c:numRef>
          </c:xVal>
          <c:yVal>
            <c:numRef>
              <c:f>'Homework 2 data tables (clean)'!$E$2:$E$11</c:f>
              <c:numCache>
                <c:formatCode>General</c:formatCode>
                <c:ptCount val="10"/>
                <c:pt idx="0">
                  <c:v>40.700000000000003</c:v>
                </c:pt>
                <c:pt idx="1">
                  <c:v>41.1</c:v>
                </c:pt>
                <c:pt idx="2">
                  <c:v>43.7</c:v>
                </c:pt>
                <c:pt idx="3">
                  <c:v>44.2</c:v>
                </c:pt>
                <c:pt idx="4">
                  <c:v>44.8</c:v>
                </c:pt>
                <c:pt idx="5">
                  <c:v>45.4</c:v>
                </c:pt>
                <c:pt idx="6">
                  <c:v>46</c:v>
                </c:pt>
                <c:pt idx="7">
                  <c:v>46.6</c:v>
                </c:pt>
                <c:pt idx="8">
                  <c:v>47.3</c:v>
                </c:pt>
                <c:pt idx="9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3-455C-A6ED-3D0E5326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25880"/>
        <c:axId val="378226864"/>
      </c:scatterChart>
      <c:valAx>
        <c:axId val="3782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6864"/>
        <c:crosses val="autoZero"/>
        <c:crossBetween val="midCat"/>
      </c:valAx>
      <c:valAx>
        <c:axId val="378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dx2/dF2 vs F2 (x1=19)</a:t>
            </a:r>
          </a:p>
        </c:rich>
      </c:tx>
      <c:layout>
        <c:manualLayout>
          <c:xMode val="edge"/>
          <c:yMode val="edge"/>
          <c:x val="0.39647153504887384"/>
          <c:y val="3.4013605442176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(clean)'!$B$13</c:f>
              <c:strCache>
                <c:ptCount val="1"/>
                <c:pt idx="0">
                  <c:v>dx2/dF2 (x1=19)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(clean)'!$A$14:$A$23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</c:numCache>
            </c:numRef>
          </c:xVal>
          <c:yVal>
            <c:numRef>
              <c:f>'Homework 2 data tables (clean)'!$B$14:$B$23</c:f>
              <c:numCache>
                <c:formatCode>General</c:formatCode>
                <c:ptCount val="10"/>
                <c:pt idx="0">
                  <c:v>2.3000000000000043</c:v>
                </c:pt>
                <c:pt idx="1">
                  <c:v>1.8500000000000014</c:v>
                </c:pt>
                <c:pt idx="2">
                  <c:v>1.3333333333333333</c:v>
                </c:pt>
                <c:pt idx="3">
                  <c:v>1.1000000000000014</c:v>
                </c:pt>
                <c:pt idx="4">
                  <c:v>0.89999999999999858</c:v>
                </c:pt>
                <c:pt idx="5">
                  <c:v>0.89999999999999858</c:v>
                </c:pt>
                <c:pt idx="6">
                  <c:v>0.73333333333333428</c:v>
                </c:pt>
                <c:pt idx="7">
                  <c:v>0.60000000000000142</c:v>
                </c:pt>
                <c:pt idx="8">
                  <c:v>0.59999999999999909</c:v>
                </c:pt>
                <c:pt idx="9">
                  <c:v>0.59999999999999432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0-45C6-A183-A5EBFC6F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80968"/>
        <c:axId val="474581296"/>
      </c:scatterChart>
      <c:valAx>
        <c:axId val="4745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81296"/>
        <c:crosses val="autoZero"/>
        <c:crossBetween val="midCat"/>
      </c:valAx>
      <c:valAx>
        <c:axId val="474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dX2/dF2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8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(clean)'!$E$13</c:f>
              <c:strCache>
                <c:ptCount val="1"/>
                <c:pt idx="0">
                  <c:v>dx2/dF2 (x2=21)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(clean)'!$D$14:$D$23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7</c:v>
                </c:pt>
                <c:pt idx="8">
                  <c:v>9</c:v>
                </c:pt>
                <c:pt idx="9">
                  <c:v>9.5</c:v>
                </c:pt>
              </c:numCache>
            </c:numRef>
          </c:xVal>
          <c:yVal>
            <c:numRef>
              <c:f>'Homework 2 data tables (clean)'!$E$14:$E$23</c:f>
              <c:numCache>
                <c:formatCode>General</c:formatCode>
                <c:ptCount val="10"/>
                <c:pt idx="0">
                  <c:v>0.79999999999999716</c:v>
                </c:pt>
                <c:pt idx="1">
                  <c:v>1.5</c:v>
                </c:pt>
                <c:pt idx="2">
                  <c:v>1.5500000000000007</c:v>
                </c:pt>
                <c:pt idx="3">
                  <c:v>1.0999999999999943</c:v>
                </c:pt>
                <c:pt idx="4">
                  <c:v>0.79999999999999716</c:v>
                </c:pt>
                <c:pt idx="5">
                  <c:v>0.60000000000000142</c:v>
                </c:pt>
                <c:pt idx="6">
                  <c:v>0.48000000000000115</c:v>
                </c:pt>
                <c:pt idx="7">
                  <c:v>0.37142857142857061</c:v>
                </c:pt>
                <c:pt idx="8">
                  <c:v>0.35999999999999943</c:v>
                </c:pt>
                <c:pt idx="9">
                  <c:v>0.40000000000000568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3-4B6D-984C-1FDB598B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13168"/>
        <c:axId val="467514480"/>
      </c:scatterChart>
      <c:valAx>
        <c:axId val="4675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4480"/>
        <c:crosses val="autoZero"/>
        <c:crossBetween val="midCat"/>
      </c:valAx>
      <c:valAx>
        <c:axId val="4675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dX2/dF2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vs F2 (x1=19)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(clean)'!$B$25</c:f>
              <c:strCache>
                <c:ptCount val="1"/>
                <c:pt idx="0">
                  <c:v>U(joules) (x1=19)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(clean)'!$A$26:$A$35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</c:numCache>
            </c:numRef>
          </c:xVal>
          <c:yVal>
            <c:numRef>
              <c:f>'Homework 2 data tables (clean)'!$B$26:$B$35</c:f>
              <c:numCache>
                <c:formatCode>General</c:formatCode>
                <c:ptCount val="10"/>
                <c:pt idx="0">
                  <c:v>0</c:v>
                </c:pt>
                <c:pt idx="1">
                  <c:v>2.3000000000000041E-2</c:v>
                </c:pt>
                <c:pt idx="2">
                  <c:v>7.4000000000000052E-2</c:v>
                </c:pt>
                <c:pt idx="3">
                  <c:v>0.10750000000000011</c:v>
                </c:pt>
                <c:pt idx="4">
                  <c:v>0.14400000000000013</c:v>
                </c:pt>
                <c:pt idx="5">
                  <c:v>0.18200000000000011</c:v>
                </c:pt>
                <c:pt idx="6">
                  <c:v>0.22800000000000012</c:v>
                </c:pt>
                <c:pt idx="7">
                  <c:v>0.31500000000000022</c:v>
                </c:pt>
                <c:pt idx="8">
                  <c:v>0.41400000000000037</c:v>
                </c:pt>
                <c:pt idx="9">
                  <c:v>0.46800000000000019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E-4C12-A77C-1156B1E1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68272"/>
        <c:axId val="466461712"/>
      </c:scatterChart>
      <c:valAx>
        <c:axId val="4664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F2(Newtons)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1712"/>
        <c:crosses val="autoZero"/>
        <c:crossBetween val="midCat"/>
      </c:valAx>
      <c:valAx>
        <c:axId val="466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vs F2 </a:t>
            </a:r>
            <a:r>
              <a:rPr lang="en-US"/>
              <a:t>(x2=21)</a:t>
            </a:r>
          </a:p>
        </c:rich>
      </c:tx>
      <c:layout>
        <c:manualLayout>
          <c:xMode val="edge"/>
          <c:yMode val="edge"/>
          <c:x val="0.39054389347857876"/>
          <c:y val="3.2608695652173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'Homework 2 data tables (clean)'!$E$25</c:f>
              <c:strCache>
                <c:ptCount val="1"/>
                <c:pt idx="0">
                  <c:v>U(joules) (x2=21)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'Homework 2 data tables (clean)'!$D$26:$D$35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7</c:v>
                </c:pt>
                <c:pt idx="8">
                  <c:v>9</c:v>
                </c:pt>
                <c:pt idx="9">
                  <c:v>9.5</c:v>
                </c:pt>
              </c:numCache>
            </c:numRef>
          </c:xVal>
          <c:yVal>
            <c:numRef>
              <c:f>'Homework 2 data tables (clean)'!$E$26:$E$35</c:f>
              <c:numCache>
                <c:formatCode>General</c:formatCode>
                <c:ptCount val="10"/>
                <c:pt idx="0">
                  <c:v>0</c:v>
                </c:pt>
                <c:pt idx="1">
                  <c:v>1.9999999999999931E-3</c:v>
                </c:pt>
                <c:pt idx="2">
                  <c:v>0.06</c:v>
                </c:pt>
                <c:pt idx="3">
                  <c:v>8.7499999999999994E-2</c:v>
                </c:pt>
                <c:pt idx="4">
                  <c:v>0.12299999999999983</c:v>
                </c:pt>
                <c:pt idx="5">
                  <c:v>0.18799999999999983</c:v>
                </c:pt>
                <c:pt idx="6">
                  <c:v>0.26499999999999985</c:v>
                </c:pt>
                <c:pt idx="7">
                  <c:v>0.38349999999999995</c:v>
                </c:pt>
                <c:pt idx="8">
                  <c:v>0.5609999999999995</c:v>
                </c:pt>
                <c:pt idx="9">
                  <c:v>0.61199999999999977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8-40D5-9769-8E2BA505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37168"/>
        <c:axId val="470342088"/>
      </c:scatterChart>
      <c:valAx>
        <c:axId val="4703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r>
                  <a:rPr lang="en-US" baseline="0"/>
                  <a:t> (Newtons)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42088"/>
        <c:crosses val="autoZero"/>
        <c:crossBetween val="midCat"/>
      </c:valAx>
      <c:valAx>
        <c:axId val="4703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90487</xdr:rowOff>
    </xdr:from>
    <xdr:to>
      <xdr:col>17</xdr:col>
      <xdr:colOff>50800</xdr:colOff>
      <xdr:row>17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22224</xdr:colOff>
      <xdr:row>0</xdr:row>
      <xdr:rowOff>38100</xdr:rowOff>
    </xdr:from>
    <xdr:to>
      <xdr:col>19</xdr:col>
      <xdr:colOff>596899</xdr:colOff>
      <xdr:row>10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82550</xdr:rowOff>
    </xdr:from>
    <xdr:to>
      <xdr:col>19</xdr:col>
      <xdr:colOff>577850</xdr:colOff>
      <xdr:row>20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3174</xdr:colOff>
      <xdr:row>20</xdr:row>
      <xdr:rowOff>95250</xdr:rowOff>
    </xdr:from>
    <xdr:to>
      <xdr:col>19</xdr:col>
      <xdr:colOff>584199</xdr:colOff>
      <xdr:row>30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15875</xdr:colOff>
      <xdr:row>30</xdr:row>
      <xdr:rowOff>50800</xdr:rowOff>
    </xdr:from>
    <xdr:to>
      <xdr:col>19</xdr:col>
      <xdr:colOff>609601</xdr:colOff>
      <xdr:row>39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92074</xdr:colOff>
      <xdr:row>0</xdr:row>
      <xdr:rowOff>38100</xdr:rowOff>
    </xdr:from>
    <xdr:to>
      <xdr:col>29</xdr:col>
      <xdr:colOff>615950</xdr:colOff>
      <xdr:row>12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76206</xdr:colOff>
      <xdr:row>13</xdr:row>
      <xdr:rowOff>25400</xdr:rowOff>
    </xdr:from>
    <xdr:to>
      <xdr:col>29</xdr:col>
      <xdr:colOff>603250</xdr:colOff>
      <xdr:row>25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1" workbookViewId="0">
      <selection activeCell="A37" sqref="A37:G47"/>
    </sheetView>
  </sheetViews>
  <sheetFormatPr defaultRowHeight="14.5" x14ac:dyDescent="0.35"/>
  <cols>
    <col min="1" max="1" width="12.453125" customWidth="1"/>
    <col min="2" max="2" width="14.26953125" customWidth="1"/>
    <col min="3" max="3" width="14.81640625" customWidth="1"/>
    <col min="6" max="6" width="10.81640625" bestFit="1" customWidth="1"/>
  </cols>
  <sheetData>
    <row r="1" spans="1:15" x14ac:dyDescent="0.35">
      <c r="A1" s="10" t="s">
        <v>0</v>
      </c>
      <c r="B1" s="10"/>
      <c r="C1" s="10"/>
      <c r="D1" s="10"/>
      <c r="E1" s="10"/>
      <c r="F1" s="10"/>
      <c r="G1" s="10"/>
    </row>
    <row r="3" spans="1:15" x14ac:dyDescent="0.35">
      <c r="A3" s="2" t="s">
        <v>1</v>
      </c>
      <c r="B3" s="2" t="s">
        <v>2</v>
      </c>
      <c r="C3" s="3" t="s">
        <v>3</v>
      </c>
      <c r="D3" s="1"/>
      <c r="E3" s="1"/>
      <c r="F3" s="1"/>
      <c r="G3" s="1"/>
      <c r="K3" s="11"/>
      <c r="L3" s="11"/>
      <c r="M3" s="11"/>
      <c r="N3" s="11"/>
      <c r="O3" s="11"/>
    </row>
    <row r="4" spans="1:15" x14ac:dyDescent="0.35">
      <c r="A4">
        <v>50</v>
      </c>
      <c r="B4">
        <v>41.3</v>
      </c>
      <c r="C4">
        <v>40.700000000000003</v>
      </c>
    </row>
    <row r="5" spans="1:15" x14ac:dyDescent="0.35">
      <c r="A5">
        <v>100</v>
      </c>
      <c r="C5">
        <v>41.1</v>
      </c>
    </row>
    <row r="6" spans="1:15" x14ac:dyDescent="0.35">
      <c r="A6">
        <v>150</v>
      </c>
      <c r="B6">
        <v>43.6</v>
      </c>
    </row>
    <row r="7" spans="1:15" x14ac:dyDescent="0.35">
      <c r="A7">
        <v>200</v>
      </c>
    </row>
    <row r="8" spans="1:15" x14ac:dyDescent="0.35">
      <c r="A8">
        <v>250</v>
      </c>
      <c r="B8">
        <v>45</v>
      </c>
      <c r="C8">
        <v>43.7</v>
      </c>
    </row>
    <row r="9" spans="1:15" x14ac:dyDescent="0.35">
      <c r="A9">
        <v>300</v>
      </c>
      <c r="B9">
        <v>45.6</v>
      </c>
      <c r="C9">
        <v>44.2</v>
      </c>
    </row>
    <row r="10" spans="1:15" x14ac:dyDescent="0.35">
      <c r="A10">
        <v>350</v>
      </c>
      <c r="B10">
        <v>46.1</v>
      </c>
      <c r="C10">
        <v>44.8</v>
      </c>
    </row>
    <row r="11" spans="1:15" x14ac:dyDescent="0.35">
      <c r="A11">
        <v>400</v>
      </c>
      <c r="B11">
        <v>46.5</v>
      </c>
    </row>
    <row r="12" spans="1:15" x14ac:dyDescent="0.35">
      <c r="A12">
        <v>450</v>
      </c>
      <c r="B12">
        <v>47</v>
      </c>
      <c r="C12">
        <v>45.4</v>
      </c>
    </row>
    <row r="13" spans="1:15" x14ac:dyDescent="0.35">
      <c r="A13">
        <v>550</v>
      </c>
      <c r="B13">
        <v>47.6</v>
      </c>
      <c r="C13">
        <v>46</v>
      </c>
    </row>
    <row r="14" spans="1:15" x14ac:dyDescent="0.35">
      <c r="A14">
        <v>650</v>
      </c>
      <c r="B14">
        <v>48.2</v>
      </c>
    </row>
    <row r="15" spans="1:15" x14ac:dyDescent="0.35">
      <c r="A15">
        <v>700</v>
      </c>
      <c r="B15">
        <v>48.5</v>
      </c>
      <c r="C15">
        <v>46.6</v>
      </c>
    </row>
    <row r="16" spans="1:15" x14ac:dyDescent="0.35">
      <c r="A16">
        <v>900</v>
      </c>
      <c r="C16">
        <v>47.3</v>
      </c>
    </row>
    <row r="17" spans="1:13" x14ac:dyDescent="0.35">
      <c r="A17">
        <v>950</v>
      </c>
      <c r="C17">
        <v>47.5</v>
      </c>
    </row>
    <row r="19" spans="1:13" x14ac:dyDescent="0.35">
      <c r="A19" s="2"/>
      <c r="B19" s="2"/>
      <c r="E19" s="5"/>
      <c r="H19" s="7"/>
      <c r="I19" s="8"/>
      <c r="J19" s="7"/>
    </row>
    <row r="20" spans="1:13" x14ac:dyDescent="0.35">
      <c r="A20" s="2" t="s">
        <v>1</v>
      </c>
      <c r="B20" s="2" t="s">
        <v>2</v>
      </c>
      <c r="C20" t="s">
        <v>17</v>
      </c>
      <c r="E20" s="2" t="s">
        <v>1</v>
      </c>
      <c r="F20" s="3" t="s">
        <v>3</v>
      </c>
      <c r="G20" s="7" t="s">
        <v>17</v>
      </c>
      <c r="I20" s="2"/>
      <c r="M20" s="7"/>
    </row>
    <row r="21" spans="1:13" x14ac:dyDescent="0.35">
      <c r="A21">
        <v>0.5</v>
      </c>
      <c r="B21">
        <v>41.3</v>
      </c>
      <c r="C21" s="1">
        <f>(B22-B21)/(A22-A21)</f>
        <v>2.3000000000000043</v>
      </c>
      <c r="D21" s="1"/>
      <c r="E21">
        <v>0.5</v>
      </c>
      <c r="F21">
        <v>40.700000000000003</v>
      </c>
      <c r="G21">
        <f>(F22-F21)/(E22-E21)</f>
        <v>0.79999999999999716</v>
      </c>
      <c r="J21" s="1"/>
    </row>
    <row r="22" spans="1:13" x14ac:dyDescent="0.35">
      <c r="A22">
        <v>1.5</v>
      </c>
      <c r="B22">
        <v>43.6</v>
      </c>
      <c r="C22">
        <f>(B23-B21)/(A23-A21)</f>
        <v>1.8500000000000014</v>
      </c>
      <c r="E22">
        <v>1</v>
      </c>
      <c r="F22">
        <v>41.1</v>
      </c>
      <c r="G22">
        <f>(F23-F21)/(E23-E21)</f>
        <v>1.5</v>
      </c>
    </row>
    <row r="23" spans="1:13" x14ac:dyDescent="0.35">
      <c r="A23">
        <v>2.5</v>
      </c>
      <c r="B23">
        <v>45</v>
      </c>
      <c r="C23" s="1">
        <f>(B24-B22)/(A24-A22)</f>
        <v>1.3333333333333333</v>
      </c>
      <c r="E23">
        <v>2.5</v>
      </c>
      <c r="F23">
        <v>43.7</v>
      </c>
      <c r="G23">
        <f>(F24-F22)/(E24-E22)</f>
        <v>1.5500000000000007</v>
      </c>
      <c r="J23" s="1"/>
    </row>
    <row r="24" spans="1:13" x14ac:dyDescent="0.35">
      <c r="A24">
        <v>3</v>
      </c>
      <c r="B24">
        <v>45.6</v>
      </c>
      <c r="C24">
        <f t="shared" ref="C24:C29" si="0">(B25-B23)/(A25-A23)</f>
        <v>1.1000000000000014</v>
      </c>
      <c r="D24" s="1"/>
      <c r="E24">
        <v>3</v>
      </c>
      <c r="F24">
        <v>44.2</v>
      </c>
      <c r="G24">
        <f t="shared" ref="G24:G29" si="1">(F25-F23)/(E25-E23)</f>
        <v>1.0999999999999943</v>
      </c>
    </row>
    <row r="25" spans="1:13" x14ac:dyDescent="0.35">
      <c r="A25">
        <v>3.5</v>
      </c>
      <c r="B25">
        <v>46.1</v>
      </c>
      <c r="C25" s="1">
        <f t="shared" si="0"/>
        <v>0.89999999999999858</v>
      </c>
      <c r="E25">
        <v>3.5</v>
      </c>
      <c r="F25">
        <v>44.8</v>
      </c>
      <c r="G25">
        <f t="shared" si="1"/>
        <v>0.79999999999999716</v>
      </c>
      <c r="J25" s="1"/>
    </row>
    <row r="26" spans="1:13" x14ac:dyDescent="0.35">
      <c r="A26">
        <v>4</v>
      </c>
      <c r="B26">
        <v>46.5</v>
      </c>
      <c r="C26">
        <f t="shared" si="0"/>
        <v>0.89999999999999858</v>
      </c>
      <c r="E26">
        <v>4.5</v>
      </c>
      <c r="F26">
        <v>45.4</v>
      </c>
      <c r="G26">
        <f t="shared" si="1"/>
        <v>0.60000000000000142</v>
      </c>
    </row>
    <row r="27" spans="1:13" x14ac:dyDescent="0.35">
      <c r="A27">
        <v>4.5</v>
      </c>
      <c r="B27">
        <v>47</v>
      </c>
      <c r="C27" s="1">
        <f t="shared" si="0"/>
        <v>0.73333333333333428</v>
      </c>
      <c r="D27" s="1"/>
      <c r="E27">
        <v>5.5</v>
      </c>
      <c r="F27">
        <v>46</v>
      </c>
      <c r="G27">
        <f t="shared" si="1"/>
        <v>0.48000000000000115</v>
      </c>
      <c r="J27" s="1"/>
    </row>
    <row r="28" spans="1:13" x14ac:dyDescent="0.35">
      <c r="A28">
        <v>5.5</v>
      </c>
      <c r="B28">
        <v>47.6</v>
      </c>
      <c r="C28">
        <f t="shared" si="0"/>
        <v>0.60000000000000142</v>
      </c>
      <c r="E28">
        <v>7</v>
      </c>
      <c r="F28">
        <v>46.6</v>
      </c>
      <c r="G28">
        <f t="shared" si="1"/>
        <v>0.37142857142857061</v>
      </c>
    </row>
    <row r="29" spans="1:13" x14ac:dyDescent="0.35">
      <c r="A29">
        <v>6.5</v>
      </c>
      <c r="B29">
        <v>48.2</v>
      </c>
      <c r="C29" s="1">
        <f t="shared" si="0"/>
        <v>0.59999999999999909</v>
      </c>
      <c r="D29" s="1"/>
      <c r="E29">
        <v>9</v>
      </c>
      <c r="F29">
        <v>47.3</v>
      </c>
      <c r="G29">
        <f t="shared" si="1"/>
        <v>0.35999999999999943</v>
      </c>
      <c r="J29" s="1"/>
    </row>
    <row r="30" spans="1:13" x14ac:dyDescent="0.35">
      <c r="A30">
        <v>7</v>
      </c>
      <c r="B30">
        <v>48.5</v>
      </c>
      <c r="C30" s="1">
        <f>(B30-B29)/(A30-A29)</f>
        <v>0.59999999999999432</v>
      </c>
      <c r="E30">
        <v>9.5</v>
      </c>
      <c r="F30">
        <v>47.5</v>
      </c>
      <c r="G30">
        <f>(F30-F29)/(E30-E29)</f>
        <v>0.40000000000000568</v>
      </c>
    </row>
    <row r="37" spans="1:7" x14ac:dyDescent="0.35">
      <c r="A37" t="s">
        <v>1</v>
      </c>
      <c r="B37" t="s">
        <v>18</v>
      </c>
      <c r="C37" t="s">
        <v>19</v>
      </c>
      <c r="E37" s="2" t="s">
        <v>1</v>
      </c>
      <c r="F37" t="s">
        <v>18</v>
      </c>
    </row>
    <row r="38" spans="1:7" x14ac:dyDescent="0.35">
      <c r="A38">
        <v>0.5</v>
      </c>
      <c r="B38">
        <f>0</f>
        <v>0</v>
      </c>
      <c r="C38">
        <f>B38/100</f>
        <v>0</v>
      </c>
      <c r="E38">
        <v>0.5</v>
      </c>
      <c r="F38">
        <v>0</v>
      </c>
      <c r="G38">
        <f t="shared" ref="G38:G47" si="2">F38/100</f>
        <v>0</v>
      </c>
    </row>
    <row r="39" spans="1:7" x14ac:dyDescent="0.35">
      <c r="A39">
        <v>1.5</v>
      </c>
      <c r="B39">
        <f>(A22-$A$21)*(B22-$B$21)</f>
        <v>2.3000000000000043</v>
      </c>
      <c r="C39">
        <f>B39/100</f>
        <v>2.3000000000000041E-2</v>
      </c>
      <c r="E39">
        <v>1</v>
      </c>
      <c r="F39">
        <f>(E22-$E$21)*(F22-$F$21)</f>
        <v>0.19999999999999929</v>
      </c>
      <c r="G39">
        <f t="shared" si="2"/>
        <v>1.9999999999999931E-3</v>
      </c>
    </row>
    <row r="40" spans="1:7" x14ac:dyDescent="0.35">
      <c r="A40">
        <v>2.5</v>
      </c>
      <c r="B40">
        <f>(A23-$A$21)*(B23-$B$21)</f>
        <v>7.4000000000000057</v>
      </c>
      <c r="C40">
        <f t="shared" ref="C40:C47" si="3">B40/100</f>
        <v>7.4000000000000052E-2</v>
      </c>
      <c r="E40">
        <v>2.5</v>
      </c>
      <c r="F40">
        <f>(E23-$E$21)*(F23-$F$21)</f>
        <v>6</v>
      </c>
      <c r="G40">
        <f t="shared" si="2"/>
        <v>0.06</v>
      </c>
    </row>
    <row r="41" spans="1:7" x14ac:dyDescent="0.35">
      <c r="A41">
        <v>3</v>
      </c>
      <c r="B41">
        <f t="shared" ref="B41:B47" si="4">(A24-$A$21)*(B24-$B$21)</f>
        <v>10.750000000000011</v>
      </c>
      <c r="C41">
        <f t="shared" si="3"/>
        <v>0.10750000000000011</v>
      </c>
      <c r="E41">
        <v>3</v>
      </c>
      <c r="F41">
        <f t="shared" ref="F41:F47" si="5">(E24-$E$21)*(F24-$F$21)</f>
        <v>8.75</v>
      </c>
      <c r="G41">
        <f t="shared" si="2"/>
        <v>8.7499999999999994E-2</v>
      </c>
    </row>
    <row r="42" spans="1:7" x14ac:dyDescent="0.35">
      <c r="A42">
        <v>3.5</v>
      </c>
      <c r="B42">
        <f t="shared" si="4"/>
        <v>14.400000000000013</v>
      </c>
      <c r="C42">
        <f t="shared" si="3"/>
        <v>0.14400000000000013</v>
      </c>
      <c r="E42">
        <v>3.5</v>
      </c>
      <c r="F42">
        <f t="shared" si="5"/>
        <v>12.299999999999983</v>
      </c>
      <c r="G42">
        <f t="shared" si="2"/>
        <v>0.12299999999999983</v>
      </c>
    </row>
    <row r="43" spans="1:7" x14ac:dyDescent="0.35">
      <c r="A43">
        <v>4</v>
      </c>
      <c r="B43">
        <f t="shared" si="4"/>
        <v>18.20000000000001</v>
      </c>
      <c r="C43">
        <f t="shared" si="3"/>
        <v>0.18200000000000011</v>
      </c>
      <c r="E43">
        <v>4.5</v>
      </c>
      <c r="F43">
        <f t="shared" si="5"/>
        <v>18.799999999999983</v>
      </c>
      <c r="G43">
        <f t="shared" si="2"/>
        <v>0.18799999999999983</v>
      </c>
    </row>
    <row r="44" spans="1:7" x14ac:dyDescent="0.35">
      <c r="A44">
        <v>4.5</v>
      </c>
      <c r="B44">
        <f>(A27-$A$21)*(B27-$B$21)</f>
        <v>22.800000000000011</v>
      </c>
      <c r="C44">
        <f t="shared" si="3"/>
        <v>0.22800000000000012</v>
      </c>
      <c r="E44">
        <v>5.5</v>
      </c>
      <c r="F44">
        <f t="shared" si="5"/>
        <v>26.499999999999986</v>
      </c>
      <c r="G44">
        <f t="shared" si="2"/>
        <v>0.26499999999999985</v>
      </c>
    </row>
    <row r="45" spans="1:7" x14ac:dyDescent="0.35">
      <c r="A45">
        <v>5.5</v>
      </c>
      <c r="B45">
        <f t="shared" si="4"/>
        <v>31.500000000000021</v>
      </c>
      <c r="C45">
        <f t="shared" si="3"/>
        <v>0.31500000000000022</v>
      </c>
      <c r="E45">
        <v>7</v>
      </c>
      <c r="F45">
        <f t="shared" si="5"/>
        <v>38.349999999999994</v>
      </c>
      <c r="G45">
        <f t="shared" si="2"/>
        <v>0.38349999999999995</v>
      </c>
    </row>
    <row r="46" spans="1:7" x14ac:dyDescent="0.35">
      <c r="A46">
        <v>6.5</v>
      </c>
      <c r="B46">
        <f t="shared" si="4"/>
        <v>41.400000000000034</v>
      </c>
      <c r="C46">
        <f t="shared" si="3"/>
        <v>0.41400000000000037</v>
      </c>
      <c r="E46">
        <v>9</v>
      </c>
      <c r="F46">
        <f t="shared" si="5"/>
        <v>56.099999999999952</v>
      </c>
      <c r="G46">
        <f t="shared" si="2"/>
        <v>0.5609999999999995</v>
      </c>
    </row>
    <row r="47" spans="1:7" x14ac:dyDescent="0.35">
      <c r="A47">
        <v>7</v>
      </c>
      <c r="B47">
        <f t="shared" si="4"/>
        <v>46.800000000000018</v>
      </c>
      <c r="C47">
        <f t="shared" si="3"/>
        <v>0.46800000000000019</v>
      </c>
      <c r="E47">
        <v>9.5</v>
      </c>
      <c r="F47">
        <f t="shared" si="5"/>
        <v>61.199999999999974</v>
      </c>
      <c r="G47">
        <f t="shared" si="2"/>
        <v>0.61199999999999977</v>
      </c>
    </row>
    <row r="50" spans="1:3" x14ac:dyDescent="0.35">
      <c r="A50">
        <v>4</v>
      </c>
      <c r="B50" t="s">
        <v>20</v>
      </c>
      <c r="C50" t="s">
        <v>21</v>
      </c>
    </row>
    <row r="51" spans="1:3" x14ac:dyDescent="0.35">
      <c r="B51">
        <v>46.8</v>
      </c>
      <c r="C51">
        <v>61.2</v>
      </c>
    </row>
  </sheetData>
  <mergeCells count="2">
    <mergeCell ref="A1:G1"/>
    <mergeCell ref="K3:O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abSelected="1" view="pageLayout" topLeftCell="U7" zoomScaleNormal="100" workbookViewId="0">
      <selection activeCell="Y31" sqref="Y31"/>
    </sheetView>
  </sheetViews>
  <sheetFormatPr defaultRowHeight="14.5" x14ac:dyDescent="0.35"/>
  <cols>
    <col min="1" max="1" width="3.81640625" bestFit="1" customWidth="1"/>
    <col min="2" max="2" width="15.08984375" bestFit="1" customWidth="1"/>
    <col min="4" max="4" width="3.81640625" bestFit="1" customWidth="1"/>
    <col min="5" max="5" width="13.1796875" bestFit="1" customWidth="1"/>
  </cols>
  <sheetData>
    <row r="1" spans="1:7" x14ac:dyDescent="0.35">
      <c r="A1" s="13" t="s">
        <v>1</v>
      </c>
      <c r="B1" s="13" t="s">
        <v>2</v>
      </c>
      <c r="C1" s="25"/>
      <c r="D1" s="13" t="s">
        <v>1</v>
      </c>
      <c r="E1" s="13" t="s">
        <v>3</v>
      </c>
    </row>
    <row r="2" spans="1:7" x14ac:dyDescent="0.35">
      <c r="A2" s="14">
        <v>0.5</v>
      </c>
      <c r="B2" s="14">
        <v>41.3</v>
      </c>
      <c r="C2" s="26"/>
      <c r="D2" s="14">
        <v>0.5</v>
      </c>
      <c r="E2" s="14">
        <v>40.700000000000003</v>
      </c>
    </row>
    <row r="3" spans="1:7" x14ac:dyDescent="0.35">
      <c r="A3" s="14">
        <v>1.5</v>
      </c>
      <c r="B3" s="14">
        <v>43.6</v>
      </c>
      <c r="C3" s="26"/>
      <c r="D3" s="14">
        <v>1</v>
      </c>
      <c r="E3" s="14">
        <v>41.1</v>
      </c>
    </row>
    <row r="4" spans="1:7" x14ac:dyDescent="0.35">
      <c r="A4" s="14">
        <v>2.5</v>
      </c>
      <c r="B4" s="14">
        <v>45</v>
      </c>
      <c r="C4" s="26"/>
      <c r="D4" s="14">
        <v>2.5</v>
      </c>
      <c r="E4" s="14">
        <v>43.7</v>
      </c>
    </row>
    <row r="5" spans="1:7" x14ac:dyDescent="0.35">
      <c r="A5" s="14">
        <v>3</v>
      </c>
      <c r="B5" s="14">
        <v>45.6</v>
      </c>
      <c r="C5" s="26"/>
      <c r="D5" s="14">
        <v>3</v>
      </c>
      <c r="E5" s="14">
        <v>44.2</v>
      </c>
    </row>
    <row r="6" spans="1:7" x14ac:dyDescent="0.35">
      <c r="A6" s="14">
        <v>3.5</v>
      </c>
      <c r="B6" s="14">
        <v>46.1</v>
      </c>
      <c r="C6" s="26"/>
      <c r="D6" s="14">
        <v>3.5</v>
      </c>
      <c r="E6" s="14">
        <v>44.8</v>
      </c>
    </row>
    <row r="7" spans="1:7" x14ac:dyDescent="0.35">
      <c r="A7" s="14">
        <v>4</v>
      </c>
      <c r="B7" s="14">
        <v>46.5</v>
      </c>
      <c r="C7" s="26"/>
      <c r="D7" s="14">
        <v>4.5</v>
      </c>
      <c r="E7" s="14">
        <v>45.4</v>
      </c>
    </row>
    <row r="8" spans="1:7" x14ac:dyDescent="0.35">
      <c r="A8" s="14">
        <v>4.5</v>
      </c>
      <c r="B8" s="14">
        <v>47</v>
      </c>
      <c r="C8" s="26"/>
      <c r="D8" s="14">
        <v>5.5</v>
      </c>
      <c r="E8" s="14">
        <v>46</v>
      </c>
    </row>
    <row r="9" spans="1:7" x14ac:dyDescent="0.35">
      <c r="A9" s="14">
        <v>5.5</v>
      </c>
      <c r="B9" s="14">
        <v>47.6</v>
      </c>
      <c r="C9" s="26"/>
      <c r="D9" s="14">
        <v>7</v>
      </c>
      <c r="E9" s="14">
        <v>46.6</v>
      </c>
    </row>
    <row r="10" spans="1:7" x14ac:dyDescent="0.35">
      <c r="A10" s="14">
        <v>6.5</v>
      </c>
      <c r="B10" s="14">
        <v>48.2</v>
      </c>
      <c r="C10" s="26"/>
      <c r="D10" s="14">
        <v>9</v>
      </c>
      <c r="E10" s="14">
        <v>47.3</v>
      </c>
    </row>
    <row r="11" spans="1:7" x14ac:dyDescent="0.35">
      <c r="A11" s="14">
        <v>7</v>
      </c>
      <c r="B11" s="14">
        <v>48.5</v>
      </c>
      <c r="C11" s="27"/>
      <c r="D11" s="14">
        <v>9.5</v>
      </c>
      <c r="E11" s="14">
        <v>47.5</v>
      </c>
    </row>
    <row r="13" spans="1:7" x14ac:dyDescent="0.35">
      <c r="A13" s="15" t="s">
        <v>1</v>
      </c>
      <c r="B13" s="15" t="s">
        <v>22</v>
      </c>
      <c r="C13" s="22"/>
      <c r="D13" s="15" t="s">
        <v>1</v>
      </c>
      <c r="E13" s="15" t="s">
        <v>23</v>
      </c>
      <c r="G13" s="7"/>
    </row>
    <row r="14" spans="1:7" x14ac:dyDescent="0.35">
      <c r="A14" s="16">
        <v>0.5</v>
      </c>
      <c r="B14" s="16">
        <v>2.3000000000000043</v>
      </c>
      <c r="C14" s="23"/>
      <c r="D14" s="16">
        <v>0.5</v>
      </c>
      <c r="E14" s="16">
        <v>0.79999999999999716</v>
      </c>
    </row>
    <row r="15" spans="1:7" x14ac:dyDescent="0.35">
      <c r="A15" s="16">
        <v>1.5</v>
      </c>
      <c r="B15" s="16">
        <v>1.8500000000000014</v>
      </c>
      <c r="C15" s="23"/>
      <c r="D15" s="16">
        <v>1</v>
      </c>
      <c r="E15" s="16">
        <v>1.5</v>
      </c>
    </row>
    <row r="16" spans="1:7" x14ac:dyDescent="0.35">
      <c r="A16" s="16">
        <v>2.5</v>
      </c>
      <c r="B16" s="16">
        <v>1.3333333333333333</v>
      </c>
      <c r="C16" s="23"/>
      <c r="D16" s="16">
        <v>2.5</v>
      </c>
      <c r="E16" s="16">
        <v>1.5500000000000007</v>
      </c>
    </row>
    <row r="17" spans="1:5" x14ac:dyDescent="0.35">
      <c r="A17" s="16">
        <v>3</v>
      </c>
      <c r="B17" s="16">
        <v>1.1000000000000014</v>
      </c>
      <c r="C17" s="23"/>
      <c r="D17" s="16">
        <v>3</v>
      </c>
      <c r="E17" s="16">
        <v>1.0999999999999943</v>
      </c>
    </row>
    <row r="18" spans="1:5" x14ac:dyDescent="0.35">
      <c r="A18" s="16">
        <v>3.5</v>
      </c>
      <c r="B18" s="16">
        <v>0.89999999999999858</v>
      </c>
      <c r="C18" s="23"/>
      <c r="D18" s="16">
        <v>3.5</v>
      </c>
      <c r="E18" s="16">
        <v>0.79999999999999716</v>
      </c>
    </row>
    <row r="19" spans="1:5" x14ac:dyDescent="0.35">
      <c r="A19" s="16">
        <v>4</v>
      </c>
      <c r="B19" s="16">
        <v>0.89999999999999858</v>
      </c>
      <c r="C19" s="23"/>
      <c r="D19" s="16">
        <v>4.5</v>
      </c>
      <c r="E19" s="16">
        <v>0.60000000000000142</v>
      </c>
    </row>
    <row r="20" spans="1:5" x14ac:dyDescent="0.35">
      <c r="A20" s="16">
        <v>4.5</v>
      </c>
      <c r="B20" s="16">
        <v>0.73333333333333428</v>
      </c>
      <c r="C20" s="23"/>
      <c r="D20" s="16">
        <v>5.5</v>
      </c>
      <c r="E20" s="16">
        <v>0.48000000000000115</v>
      </c>
    </row>
    <row r="21" spans="1:5" x14ac:dyDescent="0.35">
      <c r="A21" s="16">
        <v>5.5</v>
      </c>
      <c r="B21" s="16">
        <v>0.60000000000000142</v>
      </c>
      <c r="C21" s="23"/>
      <c r="D21" s="16">
        <v>7</v>
      </c>
      <c r="E21" s="16">
        <v>0.37142857142857061</v>
      </c>
    </row>
    <row r="22" spans="1:5" x14ac:dyDescent="0.35">
      <c r="A22" s="16">
        <v>6.5</v>
      </c>
      <c r="B22" s="16">
        <v>0.59999999999999909</v>
      </c>
      <c r="C22" s="23"/>
      <c r="D22" s="16">
        <v>9</v>
      </c>
      <c r="E22" s="16">
        <v>0.35999999999999943</v>
      </c>
    </row>
    <row r="23" spans="1:5" x14ac:dyDescent="0.35">
      <c r="A23" s="16">
        <v>7</v>
      </c>
      <c r="B23" s="16">
        <v>0.59999999999999432</v>
      </c>
      <c r="C23" s="24"/>
      <c r="D23" s="16">
        <v>9.5</v>
      </c>
      <c r="E23" s="16">
        <v>0.40000000000000568</v>
      </c>
    </row>
    <row r="24" spans="1:5" x14ac:dyDescent="0.35">
      <c r="A24" s="9"/>
      <c r="B24" s="9"/>
      <c r="C24" s="9"/>
      <c r="D24" s="9"/>
      <c r="E24" s="9"/>
    </row>
    <row r="25" spans="1:5" x14ac:dyDescent="0.35">
      <c r="A25" s="17" t="s">
        <v>1</v>
      </c>
      <c r="B25" s="17" t="s">
        <v>24</v>
      </c>
      <c r="C25" s="19"/>
      <c r="D25" s="17" t="s">
        <v>1</v>
      </c>
      <c r="E25" s="17" t="s">
        <v>25</v>
      </c>
    </row>
    <row r="26" spans="1:5" x14ac:dyDescent="0.35">
      <c r="A26" s="18">
        <v>0.5</v>
      </c>
      <c r="B26" s="18">
        <v>0</v>
      </c>
      <c r="C26" s="20"/>
      <c r="D26" s="18">
        <v>0.5</v>
      </c>
      <c r="E26" s="18">
        <v>0</v>
      </c>
    </row>
    <row r="27" spans="1:5" x14ac:dyDescent="0.35">
      <c r="A27" s="18">
        <v>1.5</v>
      </c>
      <c r="B27" s="18">
        <v>2.3000000000000041E-2</v>
      </c>
      <c r="C27" s="20"/>
      <c r="D27" s="18">
        <v>1</v>
      </c>
      <c r="E27" s="18">
        <v>1.9999999999999931E-3</v>
      </c>
    </row>
    <row r="28" spans="1:5" x14ac:dyDescent="0.35">
      <c r="A28" s="18">
        <v>2.5</v>
      </c>
      <c r="B28" s="18">
        <v>7.4000000000000052E-2</v>
      </c>
      <c r="C28" s="20"/>
      <c r="D28" s="18">
        <v>2.5</v>
      </c>
      <c r="E28" s="18">
        <v>0.06</v>
      </c>
    </row>
    <row r="29" spans="1:5" x14ac:dyDescent="0.35">
      <c r="A29" s="18">
        <v>3</v>
      </c>
      <c r="B29" s="18">
        <v>0.10750000000000011</v>
      </c>
      <c r="C29" s="20"/>
      <c r="D29" s="18">
        <v>3</v>
      </c>
      <c r="E29" s="18">
        <v>8.7499999999999994E-2</v>
      </c>
    </row>
    <row r="30" spans="1:5" x14ac:dyDescent="0.35">
      <c r="A30" s="18">
        <v>3.5</v>
      </c>
      <c r="B30" s="18">
        <v>0.14400000000000013</v>
      </c>
      <c r="C30" s="20"/>
      <c r="D30" s="18">
        <v>3.5</v>
      </c>
      <c r="E30" s="18">
        <v>0.12299999999999983</v>
      </c>
    </row>
    <row r="31" spans="1:5" x14ac:dyDescent="0.35">
      <c r="A31" s="18">
        <v>4</v>
      </c>
      <c r="B31" s="18">
        <v>0.18200000000000011</v>
      </c>
      <c r="C31" s="20"/>
      <c r="D31" s="18">
        <v>4.5</v>
      </c>
      <c r="E31" s="18">
        <v>0.18799999999999983</v>
      </c>
    </row>
    <row r="32" spans="1:5" x14ac:dyDescent="0.35">
      <c r="A32" s="18">
        <v>4.5</v>
      </c>
      <c r="B32" s="18">
        <v>0.22800000000000012</v>
      </c>
      <c r="C32" s="20"/>
      <c r="D32" s="18">
        <v>5.5</v>
      </c>
      <c r="E32" s="18">
        <v>0.26499999999999985</v>
      </c>
    </row>
    <row r="33" spans="1:5" x14ac:dyDescent="0.35">
      <c r="A33" s="18">
        <v>5.5</v>
      </c>
      <c r="B33" s="18">
        <v>0.31500000000000022</v>
      </c>
      <c r="C33" s="20"/>
      <c r="D33" s="18">
        <v>7</v>
      </c>
      <c r="E33" s="18">
        <v>0.38349999999999995</v>
      </c>
    </row>
    <row r="34" spans="1:5" x14ac:dyDescent="0.35">
      <c r="A34" s="18">
        <v>6.5</v>
      </c>
      <c r="B34" s="18">
        <v>0.41400000000000037</v>
      </c>
      <c r="C34" s="20"/>
      <c r="D34" s="18">
        <v>9</v>
      </c>
      <c r="E34" s="18">
        <v>0.5609999999999995</v>
      </c>
    </row>
    <row r="35" spans="1:5" x14ac:dyDescent="0.35">
      <c r="A35" s="18">
        <v>7</v>
      </c>
      <c r="B35" s="18">
        <v>0.46800000000000019</v>
      </c>
      <c r="C35" s="21"/>
      <c r="D35" s="18">
        <v>9.5</v>
      </c>
      <c r="E35" s="18">
        <v>0.61199999999999977</v>
      </c>
    </row>
    <row r="37" spans="1:5" x14ac:dyDescent="0.35">
      <c r="A37" s="18"/>
      <c r="B37" s="15" t="s">
        <v>20</v>
      </c>
      <c r="C37" s="15"/>
      <c r="D37" s="15" t="s">
        <v>21</v>
      </c>
      <c r="E37" s="15"/>
    </row>
    <row r="38" spans="1:5" x14ac:dyDescent="0.35">
      <c r="A38" s="31"/>
      <c r="B38" s="30">
        <f>B35</f>
        <v>0.46800000000000019</v>
      </c>
      <c r="C38" s="28"/>
      <c r="D38" s="29">
        <f>E35</f>
        <v>0.61199999999999977</v>
      </c>
      <c r="E38" s="30"/>
    </row>
  </sheetData>
  <pageMargins left="0.7" right="0.7" top="0.75" bottom="0.75" header="0.3" footer="0.3"/>
  <pageSetup orientation="portrait" verticalDpi="300" r:id="rId1"/>
  <headerFooter>
    <oddHeader>&amp;LPhysics 423&amp;CHomework #2&amp;RJohn Waczak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workbookViewId="0">
      <selection activeCell="G31" sqref="G31"/>
    </sheetView>
  </sheetViews>
  <sheetFormatPr defaultRowHeight="14.5" x14ac:dyDescent="0.35"/>
  <cols>
    <col min="1" max="1" width="18.1796875" bestFit="1" customWidth="1"/>
    <col min="5" max="5" width="14.1796875" customWidth="1"/>
    <col min="6" max="6" width="13.81640625" customWidth="1"/>
    <col min="7" max="7" width="12.453125" customWidth="1"/>
    <col min="9" max="9" width="9.1796875" customWidth="1"/>
  </cols>
  <sheetData>
    <row r="1" spans="1:13" ht="75.650000000000006" customHeight="1" x14ac:dyDescent="0.35">
      <c r="A1" s="12" t="s">
        <v>16</v>
      </c>
      <c r="B1" s="12"/>
      <c r="C1" s="12"/>
      <c r="D1" s="12"/>
      <c r="E1" s="12"/>
      <c r="F1" s="4" t="s">
        <v>7</v>
      </c>
      <c r="G1" s="4" t="s">
        <v>8</v>
      </c>
    </row>
    <row r="2" spans="1:13" x14ac:dyDescent="0.35">
      <c r="A2" s="6"/>
      <c r="B2" s="6"/>
      <c r="C2" s="6"/>
      <c r="D2" s="6"/>
      <c r="E2" s="6"/>
      <c r="F2" s="4"/>
      <c r="G2" s="4"/>
    </row>
    <row r="3" spans="1:13" x14ac:dyDescent="0.35">
      <c r="D3" s="11" t="s">
        <v>14</v>
      </c>
      <c r="E3" s="11"/>
    </row>
    <row r="4" spans="1:13" x14ac:dyDescent="0.35">
      <c r="A4" s="2" t="s">
        <v>4</v>
      </c>
      <c r="B4" s="2" t="s">
        <v>5</v>
      </c>
      <c r="C4" s="2" t="s">
        <v>6</v>
      </c>
      <c r="D4" s="2" t="s">
        <v>12</v>
      </c>
      <c r="E4" s="2" t="s">
        <v>13</v>
      </c>
      <c r="F4" s="2"/>
      <c r="G4" s="2" t="s">
        <v>5</v>
      </c>
      <c r="H4" s="2" t="s">
        <v>12</v>
      </c>
      <c r="I4" s="1"/>
      <c r="J4" s="2" t="s">
        <v>6</v>
      </c>
      <c r="K4" s="2" t="s">
        <v>13</v>
      </c>
      <c r="L4" s="2"/>
      <c r="M4" s="2"/>
    </row>
    <row r="5" spans="1:13" x14ac:dyDescent="0.35">
      <c r="A5" s="5" t="s">
        <v>10</v>
      </c>
      <c r="B5" s="5">
        <v>40</v>
      </c>
      <c r="C5" s="5">
        <v>15</v>
      </c>
      <c r="D5" s="5">
        <v>0</v>
      </c>
      <c r="E5" s="5">
        <v>0</v>
      </c>
      <c r="G5" s="5">
        <v>40</v>
      </c>
      <c r="H5" s="5">
        <v>0</v>
      </c>
      <c r="I5" s="5"/>
      <c r="J5" s="5">
        <v>15</v>
      </c>
      <c r="K5" s="5">
        <v>0</v>
      </c>
      <c r="L5" s="5"/>
      <c r="M5" s="5"/>
    </row>
    <row r="6" spans="1:13" x14ac:dyDescent="0.35">
      <c r="A6" s="5" t="s">
        <v>10</v>
      </c>
      <c r="B6" s="5">
        <v>40</v>
      </c>
      <c r="C6" s="5">
        <v>17.8</v>
      </c>
      <c r="D6" s="5">
        <v>50</v>
      </c>
      <c r="E6" s="5">
        <v>140</v>
      </c>
      <c r="G6" s="5">
        <v>40</v>
      </c>
      <c r="H6" s="5">
        <v>50</v>
      </c>
      <c r="I6" s="5"/>
      <c r="J6" s="5">
        <v>17.8</v>
      </c>
      <c r="K6" s="5">
        <v>140</v>
      </c>
      <c r="L6" s="5"/>
      <c r="M6" s="5"/>
    </row>
    <row r="7" spans="1:13" x14ac:dyDescent="0.35">
      <c r="A7" s="5" t="s">
        <v>10</v>
      </c>
      <c r="B7" s="5">
        <v>40</v>
      </c>
      <c r="C7" s="5">
        <v>21.3</v>
      </c>
      <c r="D7" s="5">
        <v>100</v>
      </c>
      <c r="E7" s="5">
        <v>360</v>
      </c>
      <c r="G7" s="5">
        <v>40</v>
      </c>
      <c r="H7" s="5">
        <v>100</v>
      </c>
      <c r="I7" s="5"/>
      <c r="J7" s="5">
        <v>21.3</v>
      </c>
      <c r="K7" s="5">
        <v>360</v>
      </c>
      <c r="L7" s="5"/>
      <c r="M7" s="5"/>
    </row>
    <row r="8" spans="1:13" x14ac:dyDescent="0.35">
      <c r="A8" s="5" t="s">
        <v>10</v>
      </c>
      <c r="B8" s="5">
        <v>40</v>
      </c>
      <c r="C8" s="5">
        <v>22</v>
      </c>
      <c r="D8" s="5">
        <v>150</v>
      </c>
      <c r="E8" s="5">
        <v>420</v>
      </c>
      <c r="G8" s="5">
        <v>40</v>
      </c>
      <c r="H8" s="5">
        <v>150</v>
      </c>
      <c r="I8" s="5"/>
      <c r="J8" s="5">
        <v>22</v>
      </c>
      <c r="K8" s="5">
        <v>420</v>
      </c>
      <c r="L8" s="5"/>
      <c r="M8" s="5"/>
    </row>
    <row r="9" spans="1:13" x14ac:dyDescent="0.35">
      <c r="A9" s="5" t="s">
        <v>10</v>
      </c>
      <c r="B9" s="5">
        <v>40</v>
      </c>
      <c r="C9" s="5">
        <v>23.1</v>
      </c>
      <c r="D9" s="5">
        <v>200</v>
      </c>
      <c r="E9" s="5">
        <v>500</v>
      </c>
      <c r="G9" s="5">
        <v>40</v>
      </c>
      <c r="H9" s="5">
        <v>200</v>
      </c>
      <c r="I9" s="5"/>
      <c r="J9" s="5">
        <v>23.1</v>
      </c>
      <c r="K9" s="5">
        <v>500</v>
      </c>
      <c r="L9" s="5"/>
      <c r="M9" s="5"/>
    </row>
    <row r="10" spans="1:13" x14ac:dyDescent="0.35">
      <c r="A10" s="5"/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</row>
    <row r="11" spans="1:13" x14ac:dyDescent="0.35">
      <c r="A11" s="5" t="s">
        <v>11</v>
      </c>
      <c r="B11" s="5">
        <v>40</v>
      </c>
      <c r="C11" s="5">
        <v>23.1</v>
      </c>
      <c r="D11" s="5">
        <v>200</v>
      </c>
      <c r="E11" s="5">
        <v>500</v>
      </c>
      <c r="G11" s="5">
        <v>40</v>
      </c>
      <c r="H11" s="5">
        <v>200</v>
      </c>
      <c r="I11" s="5"/>
      <c r="J11" s="5">
        <v>23.1</v>
      </c>
      <c r="K11" s="5">
        <v>500</v>
      </c>
      <c r="L11" s="5"/>
      <c r="M11" s="5"/>
    </row>
    <row r="12" spans="1:13" x14ac:dyDescent="0.35">
      <c r="A12" s="5" t="s">
        <v>11</v>
      </c>
      <c r="B12" s="5">
        <v>39</v>
      </c>
      <c r="C12" s="5">
        <v>25.2</v>
      </c>
      <c r="D12" s="5">
        <v>200</v>
      </c>
      <c r="E12" s="5">
        <v>700</v>
      </c>
      <c r="G12" s="5">
        <v>39</v>
      </c>
      <c r="H12" s="5">
        <v>200</v>
      </c>
      <c r="I12" s="5"/>
      <c r="J12" s="5">
        <v>25.2</v>
      </c>
      <c r="K12" s="5">
        <v>700</v>
      </c>
      <c r="L12" s="5"/>
      <c r="M12" s="5"/>
    </row>
    <row r="13" spans="1:13" x14ac:dyDescent="0.35">
      <c r="A13" s="5" t="s">
        <v>11</v>
      </c>
      <c r="B13" s="5">
        <v>38</v>
      </c>
      <c r="C13" s="5">
        <v>26.8</v>
      </c>
      <c r="D13" s="5">
        <v>200</v>
      </c>
      <c r="E13" s="5">
        <v>800</v>
      </c>
      <c r="G13" s="5">
        <v>38</v>
      </c>
      <c r="H13" s="5">
        <v>200</v>
      </c>
      <c r="I13" s="5"/>
      <c r="J13" s="5">
        <v>26.8</v>
      </c>
      <c r="K13" s="5">
        <v>800</v>
      </c>
      <c r="L13" s="5"/>
      <c r="M13" s="5"/>
    </row>
    <row r="14" spans="1:13" x14ac:dyDescent="0.35">
      <c r="A14" s="5" t="s">
        <v>11</v>
      </c>
      <c r="B14" s="5">
        <v>37</v>
      </c>
      <c r="C14" s="5">
        <f>C13+1.7</f>
        <v>28.5</v>
      </c>
      <c r="D14" s="5">
        <v>200</v>
      </c>
      <c r="E14" s="5">
        <v>950</v>
      </c>
      <c r="G14" s="5">
        <v>37</v>
      </c>
      <c r="H14" s="5">
        <v>200</v>
      </c>
      <c r="I14" s="5"/>
      <c r="J14" s="5">
        <f>J13+1.7</f>
        <v>28.5</v>
      </c>
      <c r="K14" s="5">
        <v>950</v>
      </c>
      <c r="L14" s="5"/>
      <c r="M14" s="5"/>
    </row>
    <row r="15" spans="1:13" x14ac:dyDescent="0.35">
      <c r="A15" s="5" t="s">
        <v>11</v>
      </c>
      <c r="B15" s="5">
        <v>36</v>
      </c>
      <c r="C15" s="5">
        <f>C13+3.5</f>
        <v>30.3</v>
      </c>
      <c r="D15" s="5">
        <v>200</v>
      </c>
      <c r="E15" s="5">
        <v>1100</v>
      </c>
      <c r="G15" s="5">
        <v>36</v>
      </c>
      <c r="H15" s="5">
        <v>200</v>
      </c>
      <c r="I15" s="5"/>
      <c r="J15" s="5">
        <f>J13+3.5</f>
        <v>30.3</v>
      </c>
      <c r="K15" s="5">
        <v>1100</v>
      </c>
      <c r="L15" s="5"/>
      <c r="M15" s="5"/>
    </row>
    <row r="16" spans="1:13" x14ac:dyDescent="0.35">
      <c r="A16" s="5"/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</row>
    <row r="17" spans="1:13" x14ac:dyDescent="0.35">
      <c r="A17" s="5" t="s">
        <v>15</v>
      </c>
      <c r="B17" s="5">
        <v>36</v>
      </c>
      <c r="C17" s="5">
        <v>30.3</v>
      </c>
      <c r="D17" s="5">
        <v>200</v>
      </c>
      <c r="E17" s="5">
        <v>1100</v>
      </c>
      <c r="G17" s="5">
        <v>36</v>
      </c>
      <c r="H17" s="5">
        <v>200</v>
      </c>
      <c r="I17" s="5"/>
      <c r="J17" s="5">
        <v>30.3</v>
      </c>
      <c r="K17" s="5">
        <v>1100</v>
      </c>
      <c r="L17" s="5"/>
      <c r="M17" s="5"/>
    </row>
    <row r="18" spans="1:13" x14ac:dyDescent="0.35">
      <c r="A18" s="5" t="s">
        <v>15</v>
      </c>
      <c r="B18" s="5">
        <v>36</v>
      </c>
      <c r="C18" s="5">
        <f>C13+3.2</f>
        <v>30</v>
      </c>
      <c r="D18" s="5">
        <v>150</v>
      </c>
      <c r="E18" s="5">
        <v>1040</v>
      </c>
      <c r="G18" s="5">
        <v>36</v>
      </c>
      <c r="H18" s="5">
        <v>150</v>
      </c>
      <c r="I18" s="5"/>
      <c r="J18" s="5">
        <f>J13+3.2</f>
        <v>30</v>
      </c>
      <c r="K18" s="5">
        <v>1040</v>
      </c>
      <c r="L18" s="5"/>
      <c r="M18" s="5"/>
    </row>
    <row r="19" spans="1:13" x14ac:dyDescent="0.35">
      <c r="A19" s="5" t="s">
        <v>15</v>
      </c>
      <c r="B19" s="5">
        <v>36</v>
      </c>
      <c r="C19" s="5">
        <f>C13+2.8</f>
        <v>29.6</v>
      </c>
      <c r="D19" s="5">
        <v>100</v>
      </c>
      <c r="E19" s="5">
        <v>960</v>
      </c>
      <c r="G19" s="5">
        <v>36</v>
      </c>
      <c r="H19" s="5">
        <v>100</v>
      </c>
      <c r="I19" s="5"/>
      <c r="J19" s="5">
        <f>J13+2.8</f>
        <v>29.6</v>
      </c>
      <c r="K19" s="5">
        <v>960</v>
      </c>
      <c r="L19" s="5"/>
      <c r="M19" s="5"/>
    </row>
    <row r="20" spans="1:13" x14ac:dyDescent="0.35">
      <c r="A20" s="5" t="s">
        <v>15</v>
      </c>
      <c r="B20" s="5">
        <v>36</v>
      </c>
      <c r="C20" s="5">
        <f>C13+2.6</f>
        <v>29.400000000000002</v>
      </c>
      <c r="D20" s="5">
        <v>50</v>
      </c>
      <c r="E20" s="5">
        <v>900</v>
      </c>
      <c r="G20" s="5">
        <v>36</v>
      </c>
      <c r="H20" s="5">
        <v>50</v>
      </c>
      <c r="I20" s="5"/>
      <c r="J20" s="5">
        <f>J13+2.6</f>
        <v>29.400000000000002</v>
      </c>
      <c r="K20" s="5">
        <v>900</v>
      </c>
      <c r="L20" s="5"/>
      <c r="M20" s="5"/>
    </row>
    <row r="21" spans="1:13" x14ac:dyDescent="0.35">
      <c r="A21" s="5" t="s">
        <v>15</v>
      </c>
      <c r="B21" s="5">
        <v>36</v>
      </c>
      <c r="C21" s="5">
        <f>C13+2</f>
        <v>28.8</v>
      </c>
      <c r="D21" s="5">
        <v>0</v>
      </c>
      <c r="E21" s="5">
        <v>860</v>
      </c>
      <c r="G21" s="5">
        <v>36</v>
      </c>
      <c r="H21" s="5">
        <v>0</v>
      </c>
      <c r="I21" s="5"/>
      <c r="J21" s="5">
        <f>J13+2</f>
        <v>28.8</v>
      </c>
      <c r="K21" s="5">
        <v>860</v>
      </c>
      <c r="L21" s="5"/>
      <c r="M21" s="5"/>
    </row>
    <row r="22" spans="1:13" x14ac:dyDescent="0.35">
      <c r="A22" s="5"/>
      <c r="B22" s="5"/>
      <c r="C22" s="5"/>
      <c r="D22" s="5"/>
      <c r="E22" s="5"/>
      <c r="G22" s="5"/>
      <c r="H22" s="5"/>
      <c r="I22" s="5"/>
      <c r="J22" s="5"/>
      <c r="K22" s="5"/>
      <c r="L22" s="5"/>
      <c r="M22" s="5"/>
    </row>
    <row r="23" spans="1:13" x14ac:dyDescent="0.35">
      <c r="A23" s="5" t="s">
        <v>9</v>
      </c>
      <c r="B23" s="5">
        <v>36</v>
      </c>
      <c r="C23" s="5">
        <v>28.8</v>
      </c>
      <c r="D23" s="5">
        <v>0</v>
      </c>
      <c r="E23" s="5">
        <v>860</v>
      </c>
      <c r="G23" s="5">
        <v>36</v>
      </c>
      <c r="H23" s="5">
        <v>0</v>
      </c>
      <c r="I23" s="5"/>
      <c r="J23" s="5">
        <v>28.8</v>
      </c>
      <c r="K23" s="5">
        <v>860</v>
      </c>
      <c r="L23" s="5"/>
      <c r="M23" s="5"/>
    </row>
    <row r="24" spans="1:13" x14ac:dyDescent="0.35">
      <c r="A24" s="5" t="s">
        <v>9</v>
      </c>
      <c r="B24" s="5">
        <v>37</v>
      </c>
      <c r="C24">
        <v>25.4</v>
      </c>
      <c r="D24" s="5">
        <v>0</v>
      </c>
      <c r="E24" s="5">
        <v>600</v>
      </c>
      <c r="G24" s="5">
        <v>37</v>
      </c>
      <c r="H24" s="5">
        <v>0</v>
      </c>
      <c r="I24" s="5"/>
      <c r="J24">
        <v>25.4</v>
      </c>
      <c r="K24" s="5">
        <v>600</v>
      </c>
      <c r="M24" s="5"/>
    </row>
    <row r="25" spans="1:13" x14ac:dyDescent="0.35">
      <c r="A25" s="5" t="s">
        <v>9</v>
      </c>
      <c r="B25" s="5">
        <v>38</v>
      </c>
      <c r="C25">
        <v>18.899999999999999</v>
      </c>
      <c r="D25" s="5">
        <v>0</v>
      </c>
      <c r="E25" s="5">
        <v>170</v>
      </c>
      <c r="G25" s="5">
        <v>38</v>
      </c>
      <c r="H25" s="5">
        <v>0</v>
      </c>
      <c r="I25" s="5"/>
      <c r="J25">
        <v>18.899999999999999</v>
      </c>
      <c r="K25" s="5">
        <v>170</v>
      </c>
      <c r="M25" s="5"/>
    </row>
    <row r="26" spans="1:13" x14ac:dyDescent="0.35">
      <c r="A26" s="5" t="s">
        <v>9</v>
      </c>
      <c r="B26" s="5">
        <v>39</v>
      </c>
      <c r="C26">
        <v>16.600000000000001</v>
      </c>
      <c r="D26" s="5">
        <v>0</v>
      </c>
      <c r="E26" s="5">
        <v>50</v>
      </c>
      <c r="G26" s="5">
        <v>39</v>
      </c>
      <c r="H26" s="5">
        <v>0</v>
      </c>
      <c r="I26" s="5"/>
      <c r="J26">
        <v>16.600000000000001</v>
      </c>
      <c r="K26" s="5">
        <v>50</v>
      </c>
      <c r="M26" s="5"/>
    </row>
    <row r="27" spans="1:13" x14ac:dyDescent="0.35">
      <c r="A27" s="5" t="s">
        <v>9</v>
      </c>
      <c r="B27" s="5">
        <v>40</v>
      </c>
      <c r="C27" s="5">
        <v>15</v>
      </c>
      <c r="D27" s="5">
        <v>0</v>
      </c>
      <c r="E27" s="5">
        <v>0</v>
      </c>
      <c r="G27" s="5">
        <v>40</v>
      </c>
      <c r="H27" s="5">
        <v>0</v>
      </c>
      <c r="I27" s="5"/>
      <c r="J27" s="5">
        <v>15</v>
      </c>
      <c r="K27" s="5">
        <v>0</v>
      </c>
      <c r="L27" s="5"/>
      <c r="M27" s="5"/>
    </row>
  </sheetData>
  <mergeCells count="2">
    <mergeCell ref="A1:E1"/>
    <mergeCell ref="D3:E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 2 data</vt:lpstr>
      <vt:lpstr>Homework 2 data tables (clean)</vt:lpstr>
      <vt:lpstr>Homework 3 data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cp:lastPrinted>2016-11-09T20:01:49Z</cp:lastPrinted>
  <dcterms:created xsi:type="dcterms:W3CDTF">2016-11-08T20:12:32Z</dcterms:created>
  <dcterms:modified xsi:type="dcterms:W3CDTF">2016-11-09T20:15:49Z</dcterms:modified>
</cp:coreProperties>
</file>