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Homework Stuff\Ph 423\"/>
    </mc:Choice>
  </mc:AlternateContent>
  <bookViews>
    <workbookView xWindow="0" yWindow="0" windowWidth="14380" windowHeight="7740" activeTab="1"/>
  </bookViews>
  <sheets>
    <sheet name="Data" sheetId="1" r:id="rId1"/>
    <sheet name="Graph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D3" i="1"/>
  <c r="D2" i="1"/>
  <c r="I8" i="1"/>
  <c r="I12" i="1"/>
  <c r="I16" i="1"/>
  <c r="I20" i="1"/>
  <c r="I24" i="1"/>
  <c r="I28" i="1"/>
  <c r="I32" i="1"/>
  <c r="I36" i="1"/>
  <c r="I40" i="1"/>
  <c r="I4" i="1"/>
  <c r="H2" i="1"/>
  <c r="F4" i="1"/>
  <c r="F5" i="1"/>
  <c r="I5" i="1" s="1"/>
  <c r="F6" i="1"/>
  <c r="I6" i="1" s="1"/>
  <c r="F7" i="1"/>
  <c r="I7" i="1" s="1"/>
  <c r="F8" i="1"/>
  <c r="F9" i="1"/>
  <c r="I9" i="1" s="1"/>
  <c r="F10" i="1"/>
  <c r="I10" i="1" s="1"/>
  <c r="F11" i="1"/>
  <c r="I11" i="1" s="1"/>
  <c r="F12" i="1"/>
  <c r="F13" i="1"/>
  <c r="I13" i="1" s="1"/>
  <c r="F14" i="1"/>
  <c r="I14" i="1" s="1"/>
  <c r="F15" i="1"/>
  <c r="I15" i="1" s="1"/>
  <c r="F16" i="1"/>
  <c r="F17" i="1"/>
  <c r="I17" i="1" s="1"/>
  <c r="F18" i="1"/>
  <c r="I18" i="1" s="1"/>
  <c r="F19" i="1"/>
  <c r="I19" i="1" s="1"/>
  <c r="F20" i="1"/>
  <c r="F21" i="1"/>
  <c r="I21" i="1" s="1"/>
  <c r="F22" i="1"/>
  <c r="I22" i="1" s="1"/>
  <c r="F23" i="1"/>
  <c r="I23" i="1" s="1"/>
  <c r="F24" i="1"/>
  <c r="F25" i="1"/>
  <c r="I25" i="1" s="1"/>
  <c r="F26" i="1"/>
  <c r="I26" i="1" s="1"/>
  <c r="F27" i="1"/>
  <c r="I27" i="1" s="1"/>
  <c r="F28" i="1"/>
  <c r="F29" i="1"/>
  <c r="I29" i="1" s="1"/>
  <c r="F30" i="1"/>
  <c r="I30" i="1" s="1"/>
  <c r="F31" i="1"/>
  <c r="I31" i="1" s="1"/>
  <c r="F32" i="1"/>
  <c r="F33" i="1"/>
  <c r="I33" i="1" s="1"/>
  <c r="F34" i="1"/>
  <c r="I34" i="1" s="1"/>
  <c r="F35" i="1"/>
  <c r="I35" i="1" s="1"/>
  <c r="F36" i="1"/>
  <c r="F37" i="1"/>
  <c r="I37" i="1" s="1"/>
  <c r="F38" i="1"/>
  <c r="I38" i="1" s="1"/>
  <c r="F39" i="1"/>
  <c r="I39" i="1" s="1"/>
  <c r="F40" i="1"/>
  <c r="F41" i="1"/>
  <c r="I41" i="1" s="1"/>
  <c r="F42" i="1"/>
  <c r="I42" i="1" s="1"/>
  <c r="F43" i="1"/>
  <c r="I43" i="1" s="1"/>
  <c r="F3" i="1"/>
  <c r="I3" i="1" s="1"/>
  <c r="K3" i="1" s="1"/>
  <c r="F2" i="1"/>
  <c r="I2" i="1" s="1"/>
  <c r="K2" i="1" s="1"/>
  <c r="K4" i="1" l="1"/>
  <c r="K5" i="1"/>
  <c r="G2" i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K39" i="1" l="1"/>
  <c r="K40" i="1" l="1"/>
  <c r="K41" i="1" l="1"/>
  <c r="K42" i="1" l="1"/>
  <c r="K43" i="1" l="1"/>
</calcChain>
</file>

<file path=xl/sharedStrings.xml><?xml version="1.0" encoding="utf-8"?>
<sst xmlns="http://schemas.openxmlformats.org/spreadsheetml/2006/main" count="14" uniqueCount="11">
  <si>
    <t>V (volts)</t>
  </si>
  <si>
    <t>I (amps)</t>
  </si>
  <si>
    <t>T(celsius)</t>
  </si>
  <si>
    <t>t (seconds)</t>
  </si>
  <si>
    <t xml:space="preserve">Power </t>
  </si>
  <si>
    <t xml:space="preserve">AVERAGE </t>
  </si>
  <si>
    <t>DEVIATION</t>
  </si>
  <si>
    <t>Energy/30 seconds</t>
  </si>
  <si>
    <t>Total Energy</t>
  </si>
  <si>
    <t>T (Kelvin)</t>
  </si>
  <si>
    <t>y = 828.25x - 227209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</si>
</sst>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6"/>
      <color theme="1"/>
      <name val="Arial"/>
      <family val="2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506124234470693E-3"/>
                  <c:y val="-0.25585411198600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Data!$P$1:$P$43</c:f>
              <c:numCache>
                <c:formatCode>General</c:formatCode>
                <c:ptCount val="43"/>
                <c:pt idx="0">
                  <c:v>276.64999999999998</c:v>
                </c:pt>
                <c:pt idx="1">
                  <c:v>277.14999999999998</c:v>
                </c:pt>
                <c:pt idx="2">
                  <c:v>277.64999999999998</c:v>
                </c:pt>
                <c:pt idx="3">
                  <c:v>279.14999999999998</c:v>
                </c:pt>
                <c:pt idx="4">
                  <c:v>279.14999999999998</c:v>
                </c:pt>
                <c:pt idx="5">
                  <c:v>280.14999999999998</c:v>
                </c:pt>
                <c:pt idx="6">
                  <c:v>281.14999999999998</c:v>
                </c:pt>
                <c:pt idx="7">
                  <c:v>281.14999999999998</c:v>
                </c:pt>
                <c:pt idx="8">
                  <c:v>282.14999999999998</c:v>
                </c:pt>
                <c:pt idx="9">
                  <c:v>283.14999999999998</c:v>
                </c:pt>
                <c:pt idx="10">
                  <c:v>283.14999999999998</c:v>
                </c:pt>
                <c:pt idx="11">
                  <c:v>284.14999999999998</c:v>
                </c:pt>
                <c:pt idx="12">
                  <c:v>284.64999999999998</c:v>
                </c:pt>
                <c:pt idx="13">
                  <c:v>285.14999999999998</c:v>
                </c:pt>
                <c:pt idx="14">
                  <c:v>285.64999999999998</c:v>
                </c:pt>
                <c:pt idx="15">
                  <c:v>286.14999999999998</c:v>
                </c:pt>
                <c:pt idx="16">
                  <c:v>286.64999999999998</c:v>
                </c:pt>
                <c:pt idx="17">
                  <c:v>287.14999999999998</c:v>
                </c:pt>
                <c:pt idx="18">
                  <c:v>288.14999999999998</c:v>
                </c:pt>
                <c:pt idx="19">
                  <c:v>288.64999999999998</c:v>
                </c:pt>
                <c:pt idx="20">
                  <c:v>289.14999999999998</c:v>
                </c:pt>
                <c:pt idx="21">
                  <c:v>290.14999999999998</c:v>
                </c:pt>
                <c:pt idx="22">
                  <c:v>290.64999999999998</c:v>
                </c:pt>
                <c:pt idx="23">
                  <c:v>291.14999999999998</c:v>
                </c:pt>
                <c:pt idx="24">
                  <c:v>291.64999999999998</c:v>
                </c:pt>
                <c:pt idx="25">
                  <c:v>292.14999999999998</c:v>
                </c:pt>
                <c:pt idx="26">
                  <c:v>293.14999999999998</c:v>
                </c:pt>
                <c:pt idx="27">
                  <c:v>293.64999999999998</c:v>
                </c:pt>
                <c:pt idx="28">
                  <c:v>294.14999999999998</c:v>
                </c:pt>
                <c:pt idx="29">
                  <c:v>294.64999999999998</c:v>
                </c:pt>
                <c:pt idx="30">
                  <c:v>295.14999999999998</c:v>
                </c:pt>
                <c:pt idx="31">
                  <c:v>295.64999999999998</c:v>
                </c:pt>
                <c:pt idx="32">
                  <c:v>296.14999999999998</c:v>
                </c:pt>
                <c:pt idx="33">
                  <c:v>296.64999999999998</c:v>
                </c:pt>
                <c:pt idx="34">
                  <c:v>297.14999999999998</c:v>
                </c:pt>
                <c:pt idx="35">
                  <c:v>297.64999999999998</c:v>
                </c:pt>
                <c:pt idx="36">
                  <c:v>298.14999999999998</c:v>
                </c:pt>
              </c:numCache>
            </c:numRef>
          </c:xVal>
          <c:yVal>
            <c:numRef>
              <c:f>Data!$Q$1:$Q$43</c:f>
              <c:numCache>
                <c:formatCode>General</c:formatCode>
                <c:ptCount val="43"/>
                <c:pt idx="0">
                  <c:v>2454.7799999999997</c:v>
                </c:pt>
                <c:pt idx="1">
                  <c:v>2947.2419999999997</c:v>
                </c:pt>
                <c:pt idx="2">
                  <c:v>3439.7039999999997</c:v>
                </c:pt>
                <c:pt idx="3">
                  <c:v>3932.1659999999997</c:v>
                </c:pt>
                <c:pt idx="4">
                  <c:v>4424.6279999999997</c:v>
                </c:pt>
                <c:pt idx="5">
                  <c:v>4917.0899999999992</c:v>
                </c:pt>
                <c:pt idx="6">
                  <c:v>5409.5519999999988</c:v>
                </c:pt>
                <c:pt idx="7">
                  <c:v>5902.0139999999983</c:v>
                </c:pt>
                <c:pt idx="8">
                  <c:v>6394.4759999999978</c:v>
                </c:pt>
                <c:pt idx="9">
                  <c:v>6886.9379999999974</c:v>
                </c:pt>
                <c:pt idx="10">
                  <c:v>7379.3999999999969</c:v>
                </c:pt>
                <c:pt idx="11">
                  <c:v>7871.8619999999964</c:v>
                </c:pt>
                <c:pt idx="12">
                  <c:v>8364.3239999999969</c:v>
                </c:pt>
                <c:pt idx="13">
                  <c:v>8856.7859999999964</c:v>
                </c:pt>
                <c:pt idx="14">
                  <c:v>9349.247999999996</c:v>
                </c:pt>
                <c:pt idx="15">
                  <c:v>9841.7099999999955</c:v>
                </c:pt>
                <c:pt idx="16">
                  <c:v>10334.171999999995</c:v>
                </c:pt>
                <c:pt idx="17">
                  <c:v>10826.633999999995</c:v>
                </c:pt>
                <c:pt idx="18">
                  <c:v>11319.095999999994</c:v>
                </c:pt>
                <c:pt idx="19">
                  <c:v>11811.557999999994</c:v>
                </c:pt>
                <c:pt idx="20">
                  <c:v>12304.019999999993</c:v>
                </c:pt>
                <c:pt idx="21">
                  <c:v>12796.481999999993</c:v>
                </c:pt>
                <c:pt idx="22">
                  <c:v>13288.943999999992</c:v>
                </c:pt>
                <c:pt idx="23">
                  <c:v>13781.405999999992</c:v>
                </c:pt>
                <c:pt idx="24">
                  <c:v>14272.361999999992</c:v>
                </c:pt>
                <c:pt idx="25">
                  <c:v>14762.339999999991</c:v>
                </c:pt>
                <c:pt idx="26">
                  <c:v>15252.31799999999</c:v>
                </c:pt>
                <c:pt idx="27">
                  <c:v>15743.04749999999</c:v>
                </c:pt>
                <c:pt idx="28">
                  <c:v>16234.528499999989</c:v>
                </c:pt>
                <c:pt idx="29">
                  <c:v>16726.009499999989</c:v>
                </c:pt>
                <c:pt idx="30">
                  <c:v>17217.490499999989</c:v>
                </c:pt>
                <c:pt idx="31">
                  <c:v>17708.971499999989</c:v>
                </c:pt>
                <c:pt idx="32">
                  <c:v>18201.433499999988</c:v>
                </c:pt>
                <c:pt idx="33">
                  <c:v>18693.895499999988</c:v>
                </c:pt>
                <c:pt idx="34">
                  <c:v>19186.357499999987</c:v>
                </c:pt>
                <c:pt idx="35">
                  <c:v>19678.819499999987</c:v>
                </c:pt>
                <c:pt idx="36">
                  <c:v>20171.281499999986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D-4CEA-8812-C0DD8297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01672"/>
        <c:axId val="485502000"/>
      </c:scatterChart>
      <c:valAx>
        <c:axId val="4855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2000"/>
        <c:crosses val="autoZero"/>
        <c:crossBetween val="midCat"/>
      </c:valAx>
      <c:valAx>
        <c:axId val="4855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Data!$R$1:$R$43</c:f>
              <c:numCache>
                <c:formatCode>General</c:formatCode>
                <c:ptCount val="43"/>
                <c:pt idx="0">
                  <c:v>276.64999999999998</c:v>
                </c:pt>
                <c:pt idx="1">
                  <c:v>277.14999999999998</c:v>
                </c:pt>
                <c:pt idx="2">
                  <c:v>277.64999999999998</c:v>
                </c:pt>
                <c:pt idx="3">
                  <c:v>279.14999999999998</c:v>
                </c:pt>
                <c:pt idx="4">
                  <c:v>279.14999999999998</c:v>
                </c:pt>
                <c:pt idx="5">
                  <c:v>280.14999999999998</c:v>
                </c:pt>
                <c:pt idx="6">
                  <c:v>281.14999999999998</c:v>
                </c:pt>
                <c:pt idx="7">
                  <c:v>281.14999999999998</c:v>
                </c:pt>
                <c:pt idx="8">
                  <c:v>282.14999999999998</c:v>
                </c:pt>
                <c:pt idx="9">
                  <c:v>283.14999999999998</c:v>
                </c:pt>
                <c:pt idx="10">
                  <c:v>283.14999999999998</c:v>
                </c:pt>
                <c:pt idx="11">
                  <c:v>284.14999999999998</c:v>
                </c:pt>
                <c:pt idx="12">
                  <c:v>284.64999999999998</c:v>
                </c:pt>
                <c:pt idx="13">
                  <c:v>285.14999999999998</c:v>
                </c:pt>
                <c:pt idx="14">
                  <c:v>285.64999999999998</c:v>
                </c:pt>
                <c:pt idx="15">
                  <c:v>286.14999999999998</c:v>
                </c:pt>
                <c:pt idx="16">
                  <c:v>286.64999999999998</c:v>
                </c:pt>
                <c:pt idx="17">
                  <c:v>287.14999999999998</c:v>
                </c:pt>
                <c:pt idx="18">
                  <c:v>288.14999999999998</c:v>
                </c:pt>
                <c:pt idx="19">
                  <c:v>288.64999999999998</c:v>
                </c:pt>
                <c:pt idx="20">
                  <c:v>289.14999999999998</c:v>
                </c:pt>
                <c:pt idx="21">
                  <c:v>290.14999999999998</c:v>
                </c:pt>
                <c:pt idx="22">
                  <c:v>290.64999999999998</c:v>
                </c:pt>
                <c:pt idx="23">
                  <c:v>291.14999999999998</c:v>
                </c:pt>
                <c:pt idx="24">
                  <c:v>291.64999999999998</c:v>
                </c:pt>
                <c:pt idx="25">
                  <c:v>292.14999999999998</c:v>
                </c:pt>
                <c:pt idx="26">
                  <c:v>293.14999999999998</c:v>
                </c:pt>
                <c:pt idx="27">
                  <c:v>293.64999999999998</c:v>
                </c:pt>
                <c:pt idx="28">
                  <c:v>294.14999999999998</c:v>
                </c:pt>
                <c:pt idx="29">
                  <c:v>294.64999999999998</c:v>
                </c:pt>
                <c:pt idx="30">
                  <c:v>295.14999999999998</c:v>
                </c:pt>
                <c:pt idx="31">
                  <c:v>295.64999999999998</c:v>
                </c:pt>
                <c:pt idx="32">
                  <c:v>296.14999999999998</c:v>
                </c:pt>
                <c:pt idx="33">
                  <c:v>296.64999999999998</c:v>
                </c:pt>
                <c:pt idx="34">
                  <c:v>297.14999999999998</c:v>
                </c:pt>
                <c:pt idx="35">
                  <c:v>297.64999999999998</c:v>
                </c:pt>
                <c:pt idx="36">
                  <c:v>298.14999999999998</c:v>
                </c:pt>
              </c:numCache>
            </c:numRef>
          </c:xVal>
          <c:yVal>
            <c:numRef>
              <c:f>Data!$S$1:$S$43</c:f>
              <c:numCache>
                <c:formatCode>General</c:formatCode>
                <c:ptCount val="43"/>
                <c:pt idx="0">
                  <c:v>2001</c:v>
                </c:pt>
                <c:pt idx="1">
                  <c:v>828.25</c:v>
                </c:pt>
                <c:pt idx="2">
                  <c:v>828.25</c:v>
                </c:pt>
                <c:pt idx="3">
                  <c:v>828.25</c:v>
                </c:pt>
                <c:pt idx="4">
                  <c:v>828.25</c:v>
                </c:pt>
                <c:pt idx="5">
                  <c:v>828.25</c:v>
                </c:pt>
                <c:pt idx="6">
                  <c:v>828.25</c:v>
                </c:pt>
                <c:pt idx="7">
                  <c:v>828.25</c:v>
                </c:pt>
                <c:pt idx="8">
                  <c:v>828.25</c:v>
                </c:pt>
                <c:pt idx="9">
                  <c:v>828.25</c:v>
                </c:pt>
                <c:pt idx="10">
                  <c:v>828.25</c:v>
                </c:pt>
                <c:pt idx="11">
                  <c:v>828.25</c:v>
                </c:pt>
                <c:pt idx="12">
                  <c:v>828.25</c:v>
                </c:pt>
                <c:pt idx="13">
                  <c:v>828.25</c:v>
                </c:pt>
                <c:pt idx="14">
                  <c:v>828.25</c:v>
                </c:pt>
                <c:pt idx="15">
                  <c:v>828.25</c:v>
                </c:pt>
                <c:pt idx="16">
                  <c:v>828.25</c:v>
                </c:pt>
                <c:pt idx="17">
                  <c:v>828.25</c:v>
                </c:pt>
                <c:pt idx="18">
                  <c:v>828.25</c:v>
                </c:pt>
                <c:pt idx="19">
                  <c:v>828.25</c:v>
                </c:pt>
                <c:pt idx="20">
                  <c:v>828.25</c:v>
                </c:pt>
                <c:pt idx="21">
                  <c:v>828.25</c:v>
                </c:pt>
                <c:pt idx="22">
                  <c:v>828.25</c:v>
                </c:pt>
                <c:pt idx="23">
                  <c:v>828.25</c:v>
                </c:pt>
                <c:pt idx="24">
                  <c:v>828.25</c:v>
                </c:pt>
                <c:pt idx="25">
                  <c:v>828.25</c:v>
                </c:pt>
                <c:pt idx="26">
                  <c:v>828.25</c:v>
                </c:pt>
                <c:pt idx="27">
                  <c:v>828.25</c:v>
                </c:pt>
                <c:pt idx="28">
                  <c:v>828.25</c:v>
                </c:pt>
                <c:pt idx="29">
                  <c:v>828.25</c:v>
                </c:pt>
                <c:pt idx="30">
                  <c:v>828.25</c:v>
                </c:pt>
                <c:pt idx="31">
                  <c:v>828.25</c:v>
                </c:pt>
                <c:pt idx="32">
                  <c:v>828.25</c:v>
                </c:pt>
                <c:pt idx="33">
                  <c:v>828.25</c:v>
                </c:pt>
                <c:pt idx="34">
                  <c:v>828.25</c:v>
                </c:pt>
                <c:pt idx="35">
                  <c:v>828.25</c:v>
                </c:pt>
                <c:pt idx="36">
                  <c:v>828.25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3-4D76-AF92-8E75D598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85248"/>
        <c:axId val="495087216"/>
      </c:scatterChart>
      <c:valAx>
        <c:axId val="4950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7216"/>
        <c:crosses val="autoZero"/>
        <c:crossBetween val="midCat"/>
      </c:valAx>
      <c:valAx>
        <c:axId val="4950872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 (Joules/Kelvin)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Time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Power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Data!$E$2:$E$43</c:f>
              <c:numCache>
                <c:formatCode>General</c:formatCode>
                <c:ptCount val="4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</c:numCache>
            </c:numRef>
          </c:xVal>
          <c:yVal>
            <c:numRef>
              <c:f>Data!$F$2:$F$43</c:f>
              <c:numCache>
                <c:formatCode>General</c:formatCode>
                <c:ptCount val="42"/>
                <c:pt idx="0">
                  <c:v>0</c:v>
                </c:pt>
                <c:pt idx="1">
                  <c:v>16.314999999999998</c:v>
                </c:pt>
                <c:pt idx="2">
                  <c:v>16.365199999999998</c:v>
                </c:pt>
                <c:pt idx="3">
                  <c:v>16.365199999999998</c:v>
                </c:pt>
                <c:pt idx="4">
                  <c:v>16.365199999999998</c:v>
                </c:pt>
                <c:pt idx="5">
                  <c:v>16.415399999999998</c:v>
                </c:pt>
                <c:pt idx="6">
                  <c:v>16.415399999999998</c:v>
                </c:pt>
                <c:pt idx="7">
                  <c:v>16.415399999999998</c:v>
                </c:pt>
                <c:pt idx="8">
                  <c:v>16.415399999999998</c:v>
                </c:pt>
                <c:pt idx="9">
                  <c:v>16.415399999999998</c:v>
                </c:pt>
                <c:pt idx="10">
                  <c:v>16.415399999999998</c:v>
                </c:pt>
                <c:pt idx="11">
                  <c:v>16.415399999999998</c:v>
                </c:pt>
                <c:pt idx="12">
                  <c:v>16.415399999999998</c:v>
                </c:pt>
                <c:pt idx="13">
                  <c:v>16.415399999999998</c:v>
                </c:pt>
                <c:pt idx="14">
                  <c:v>16.415399999999998</c:v>
                </c:pt>
                <c:pt idx="15">
                  <c:v>16.415399999999998</c:v>
                </c:pt>
                <c:pt idx="16">
                  <c:v>16.415399999999998</c:v>
                </c:pt>
                <c:pt idx="17">
                  <c:v>16.415399999999998</c:v>
                </c:pt>
                <c:pt idx="18">
                  <c:v>16.415399999999998</c:v>
                </c:pt>
                <c:pt idx="19">
                  <c:v>16.415399999999998</c:v>
                </c:pt>
                <c:pt idx="20">
                  <c:v>16.415399999999998</c:v>
                </c:pt>
                <c:pt idx="21">
                  <c:v>16.415399999999998</c:v>
                </c:pt>
                <c:pt idx="22">
                  <c:v>16.415399999999998</c:v>
                </c:pt>
                <c:pt idx="23">
                  <c:v>16.415399999999998</c:v>
                </c:pt>
                <c:pt idx="24">
                  <c:v>16.415399999999998</c:v>
                </c:pt>
                <c:pt idx="25">
                  <c:v>16.415399999999998</c:v>
                </c:pt>
                <c:pt idx="26">
                  <c:v>16.415399999999998</c:v>
                </c:pt>
                <c:pt idx="27">
                  <c:v>16.415399999999998</c:v>
                </c:pt>
                <c:pt idx="28">
                  <c:v>16.415399999999998</c:v>
                </c:pt>
                <c:pt idx="29">
                  <c:v>16.365199999999998</c:v>
                </c:pt>
                <c:pt idx="30">
                  <c:v>16.332599999999999</c:v>
                </c:pt>
                <c:pt idx="31">
                  <c:v>16.332599999999999</c:v>
                </c:pt>
                <c:pt idx="32">
                  <c:v>16.35765</c:v>
                </c:pt>
                <c:pt idx="33">
                  <c:v>16.3827</c:v>
                </c:pt>
                <c:pt idx="34">
                  <c:v>16.3827</c:v>
                </c:pt>
                <c:pt idx="35">
                  <c:v>16.3827</c:v>
                </c:pt>
                <c:pt idx="36">
                  <c:v>16.3827</c:v>
                </c:pt>
                <c:pt idx="37">
                  <c:v>16.415399999999998</c:v>
                </c:pt>
                <c:pt idx="38">
                  <c:v>16.415399999999998</c:v>
                </c:pt>
                <c:pt idx="39">
                  <c:v>16.415399999999998</c:v>
                </c:pt>
                <c:pt idx="40">
                  <c:v>16.415399999999998</c:v>
                </c:pt>
                <c:pt idx="41">
                  <c:v>16.415399999999998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3-49BD-BA49-7D089074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72528"/>
        <c:axId val="492470560"/>
      </c:scatterChart>
      <c:valAx>
        <c:axId val="4924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0560"/>
        <c:crosses val="autoZero"/>
        <c:crossBetween val="midCat"/>
      </c:valAx>
      <c:valAx>
        <c:axId val="4924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432010902483345E-2"/>
                  <c:y val="-0.23782245099416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Data!$M$2:$M$43</c:f>
              <c:numCache>
                <c:formatCode>General</c:formatCode>
                <c:ptCount val="42"/>
                <c:pt idx="1">
                  <c:v>276.14999999999998</c:v>
                </c:pt>
                <c:pt idx="2">
                  <c:v>276.14999999999998</c:v>
                </c:pt>
                <c:pt idx="3">
                  <c:v>276.14999999999998</c:v>
                </c:pt>
                <c:pt idx="4">
                  <c:v>276.14999999999998</c:v>
                </c:pt>
                <c:pt idx="5">
                  <c:v>276.64999999999998</c:v>
                </c:pt>
                <c:pt idx="6">
                  <c:v>277.14999999999998</c:v>
                </c:pt>
                <c:pt idx="7">
                  <c:v>277.64999999999998</c:v>
                </c:pt>
                <c:pt idx="8">
                  <c:v>279.14999999999998</c:v>
                </c:pt>
                <c:pt idx="9">
                  <c:v>279.14999999999998</c:v>
                </c:pt>
                <c:pt idx="10">
                  <c:v>280.14999999999998</c:v>
                </c:pt>
                <c:pt idx="11">
                  <c:v>281.14999999999998</c:v>
                </c:pt>
                <c:pt idx="12">
                  <c:v>281.14999999999998</c:v>
                </c:pt>
                <c:pt idx="13">
                  <c:v>282.14999999999998</c:v>
                </c:pt>
                <c:pt idx="14">
                  <c:v>283.14999999999998</c:v>
                </c:pt>
                <c:pt idx="15">
                  <c:v>283.14999999999998</c:v>
                </c:pt>
                <c:pt idx="16">
                  <c:v>284.14999999999998</c:v>
                </c:pt>
                <c:pt idx="17">
                  <c:v>284.64999999999998</c:v>
                </c:pt>
                <c:pt idx="18">
                  <c:v>285.14999999999998</c:v>
                </c:pt>
                <c:pt idx="19">
                  <c:v>285.64999999999998</c:v>
                </c:pt>
                <c:pt idx="20">
                  <c:v>286.14999999999998</c:v>
                </c:pt>
                <c:pt idx="21">
                  <c:v>286.64999999999998</c:v>
                </c:pt>
                <c:pt idx="22">
                  <c:v>287.14999999999998</c:v>
                </c:pt>
                <c:pt idx="23">
                  <c:v>288.14999999999998</c:v>
                </c:pt>
                <c:pt idx="24">
                  <c:v>288.64999999999998</c:v>
                </c:pt>
                <c:pt idx="25">
                  <c:v>289.14999999999998</c:v>
                </c:pt>
                <c:pt idx="26">
                  <c:v>290.14999999999998</c:v>
                </c:pt>
                <c:pt idx="27">
                  <c:v>290.64999999999998</c:v>
                </c:pt>
                <c:pt idx="28">
                  <c:v>291.14999999999998</c:v>
                </c:pt>
                <c:pt idx="29">
                  <c:v>291.64999999999998</c:v>
                </c:pt>
                <c:pt idx="30">
                  <c:v>292.14999999999998</c:v>
                </c:pt>
                <c:pt idx="31">
                  <c:v>293.14999999999998</c:v>
                </c:pt>
                <c:pt idx="32">
                  <c:v>293.64999999999998</c:v>
                </c:pt>
                <c:pt idx="33">
                  <c:v>294.14999999999998</c:v>
                </c:pt>
                <c:pt idx="34">
                  <c:v>294.64999999999998</c:v>
                </c:pt>
                <c:pt idx="35">
                  <c:v>295.14999999999998</c:v>
                </c:pt>
                <c:pt idx="36">
                  <c:v>295.64999999999998</c:v>
                </c:pt>
                <c:pt idx="37">
                  <c:v>296.14999999999998</c:v>
                </c:pt>
                <c:pt idx="38">
                  <c:v>296.64999999999998</c:v>
                </c:pt>
                <c:pt idx="39">
                  <c:v>297.14999999999998</c:v>
                </c:pt>
                <c:pt idx="40">
                  <c:v>297.64999999999998</c:v>
                </c:pt>
                <c:pt idx="41">
                  <c:v>298.14999999999998</c:v>
                </c:pt>
              </c:numCache>
            </c:numRef>
          </c:xVal>
          <c:yVal>
            <c:numRef>
              <c:f>Data!$N$2:$N$43</c:f>
              <c:numCache>
                <c:formatCode>General</c:formatCode>
                <c:ptCount val="42"/>
                <c:pt idx="1">
                  <c:v>489.44999999999993</c:v>
                </c:pt>
                <c:pt idx="2">
                  <c:v>980.40599999999995</c:v>
                </c:pt>
                <c:pt idx="3">
                  <c:v>1471.3619999999999</c:v>
                </c:pt>
                <c:pt idx="4">
                  <c:v>1962.3179999999998</c:v>
                </c:pt>
                <c:pt idx="5">
                  <c:v>2454.7799999999997</c:v>
                </c:pt>
                <c:pt idx="6">
                  <c:v>2947.2419999999997</c:v>
                </c:pt>
                <c:pt idx="7">
                  <c:v>3439.7039999999997</c:v>
                </c:pt>
                <c:pt idx="8">
                  <c:v>3932.1659999999997</c:v>
                </c:pt>
                <c:pt idx="9">
                  <c:v>4424.6279999999997</c:v>
                </c:pt>
                <c:pt idx="10">
                  <c:v>4917.0899999999992</c:v>
                </c:pt>
                <c:pt idx="11">
                  <c:v>5409.5519999999988</c:v>
                </c:pt>
                <c:pt idx="12">
                  <c:v>5902.0139999999983</c:v>
                </c:pt>
                <c:pt idx="13">
                  <c:v>6394.4759999999978</c:v>
                </c:pt>
                <c:pt idx="14">
                  <c:v>6886.9379999999974</c:v>
                </c:pt>
                <c:pt idx="15">
                  <c:v>7379.3999999999969</c:v>
                </c:pt>
                <c:pt idx="16">
                  <c:v>7871.8619999999964</c:v>
                </c:pt>
                <c:pt idx="17">
                  <c:v>8364.3239999999969</c:v>
                </c:pt>
                <c:pt idx="18">
                  <c:v>8856.7859999999964</c:v>
                </c:pt>
                <c:pt idx="19">
                  <c:v>9349.247999999996</c:v>
                </c:pt>
                <c:pt idx="20">
                  <c:v>9841.7099999999955</c:v>
                </c:pt>
                <c:pt idx="21">
                  <c:v>10334.171999999995</c:v>
                </c:pt>
                <c:pt idx="22">
                  <c:v>10826.633999999995</c:v>
                </c:pt>
                <c:pt idx="23">
                  <c:v>11319.095999999994</c:v>
                </c:pt>
                <c:pt idx="24">
                  <c:v>11811.557999999994</c:v>
                </c:pt>
                <c:pt idx="25">
                  <c:v>12304.019999999993</c:v>
                </c:pt>
                <c:pt idx="26">
                  <c:v>12796.481999999993</c:v>
                </c:pt>
                <c:pt idx="27">
                  <c:v>13288.943999999992</c:v>
                </c:pt>
                <c:pt idx="28">
                  <c:v>13781.405999999992</c:v>
                </c:pt>
                <c:pt idx="29">
                  <c:v>14272.361999999992</c:v>
                </c:pt>
                <c:pt idx="30">
                  <c:v>14762.339999999991</c:v>
                </c:pt>
                <c:pt idx="31">
                  <c:v>15252.31799999999</c:v>
                </c:pt>
                <c:pt idx="32">
                  <c:v>15743.04749999999</c:v>
                </c:pt>
                <c:pt idx="33">
                  <c:v>16234.528499999989</c:v>
                </c:pt>
                <c:pt idx="34">
                  <c:v>16726.009499999989</c:v>
                </c:pt>
                <c:pt idx="35">
                  <c:v>17217.490499999989</c:v>
                </c:pt>
                <c:pt idx="36">
                  <c:v>17708.971499999989</c:v>
                </c:pt>
                <c:pt idx="37">
                  <c:v>18201.433499999988</c:v>
                </c:pt>
                <c:pt idx="38">
                  <c:v>18693.895499999988</c:v>
                </c:pt>
                <c:pt idx="39">
                  <c:v>19186.357499999987</c:v>
                </c:pt>
                <c:pt idx="40">
                  <c:v>19678.819499999987</c:v>
                </c:pt>
                <c:pt idx="41">
                  <c:v>20171.281499999986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49AA-9054-2ED3311A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81824"/>
        <c:axId val="505080840"/>
      </c:scatterChart>
      <c:valAx>
        <c:axId val="5050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0840"/>
        <c:crosses val="autoZero"/>
        <c:crossBetween val="midCat"/>
      </c:valAx>
      <c:valAx>
        <c:axId val="5050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Energy Added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Data!$R$1:$R$43</c:f>
              <c:numCache>
                <c:formatCode>General</c:formatCode>
                <c:ptCount val="43"/>
                <c:pt idx="0">
                  <c:v>276.64999999999998</c:v>
                </c:pt>
                <c:pt idx="1">
                  <c:v>277.14999999999998</c:v>
                </c:pt>
                <c:pt idx="2">
                  <c:v>277.64999999999998</c:v>
                </c:pt>
                <c:pt idx="3">
                  <c:v>279.14999999999998</c:v>
                </c:pt>
                <c:pt idx="4">
                  <c:v>279.14999999999998</c:v>
                </c:pt>
                <c:pt idx="5">
                  <c:v>280.14999999999998</c:v>
                </c:pt>
                <c:pt idx="6">
                  <c:v>281.14999999999998</c:v>
                </c:pt>
                <c:pt idx="7">
                  <c:v>281.14999999999998</c:v>
                </c:pt>
                <c:pt idx="8">
                  <c:v>282.14999999999998</c:v>
                </c:pt>
                <c:pt idx="9">
                  <c:v>283.14999999999998</c:v>
                </c:pt>
                <c:pt idx="10">
                  <c:v>283.14999999999998</c:v>
                </c:pt>
                <c:pt idx="11">
                  <c:v>284.14999999999998</c:v>
                </c:pt>
                <c:pt idx="12">
                  <c:v>284.64999999999998</c:v>
                </c:pt>
                <c:pt idx="13">
                  <c:v>285.14999999999998</c:v>
                </c:pt>
                <c:pt idx="14">
                  <c:v>285.64999999999998</c:v>
                </c:pt>
                <c:pt idx="15">
                  <c:v>286.14999999999998</c:v>
                </c:pt>
                <c:pt idx="16">
                  <c:v>286.64999999999998</c:v>
                </c:pt>
                <c:pt idx="17">
                  <c:v>287.14999999999998</c:v>
                </c:pt>
                <c:pt idx="18">
                  <c:v>288.14999999999998</c:v>
                </c:pt>
                <c:pt idx="19">
                  <c:v>288.64999999999998</c:v>
                </c:pt>
                <c:pt idx="20">
                  <c:v>289.14999999999998</c:v>
                </c:pt>
                <c:pt idx="21">
                  <c:v>290.14999999999998</c:v>
                </c:pt>
                <c:pt idx="22">
                  <c:v>290.64999999999998</c:v>
                </c:pt>
                <c:pt idx="23">
                  <c:v>291.14999999999998</c:v>
                </c:pt>
                <c:pt idx="24">
                  <c:v>291.64999999999998</c:v>
                </c:pt>
                <c:pt idx="25">
                  <c:v>292.14999999999998</c:v>
                </c:pt>
                <c:pt idx="26">
                  <c:v>293.14999999999998</c:v>
                </c:pt>
                <c:pt idx="27">
                  <c:v>293.64999999999998</c:v>
                </c:pt>
                <c:pt idx="28">
                  <c:v>294.14999999999998</c:v>
                </c:pt>
                <c:pt idx="29">
                  <c:v>294.64999999999998</c:v>
                </c:pt>
                <c:pt idx="30">
                  <c:v>295.14999999999998</c:v>
                </c:pt>
                <c:pt idx="31">
                  <c:v>295.64999999999998</c:v>
                </c:pt>
                <c:pt idx="32">
                  <c:v>296.14999999999998</c:v>
                </c:pt>
                <c:pt idx="33">
                  <c:v>296.64999999999998</c:v>
                </c:pt>
                <c:pt idx="34">
                  <c:v>297.14999999999998</c:v>
                </c:pt>
                <c:pt idx="35">
                  <c:v>297.64999999999998</c:v>
                </c:pt>
                <c:pt idx="36">
                  <c:v>298.14999999999998</c:v>
                </c:pt>
              </c:numCache>
            </c:numRef>
          </c:xVal>
          <c:yVal>
            <c:numRef>
              <c:f>Data!$S$1:$S$43</c:f>
              <c:numCache>
                <c:formatCode>General</c:formatCode>
                <c:ptCount val="43"/>
                <c:pt idx="0">
                  <c:v>2001</c:v>
                </c:pt>
                <c:pt idx="1">
                  <c:v>828.25</c:v>
                </c:pt>
                <c:pt idx="2">
                  <c:v>828.25</c:v>
                </c:pt>
                <c:pt idx="3">
                  <c:v>828.25</c:v>
                </c:pt>
                <c:pt idx="4">
                  <c:v>828.25</c:v>
                </c:pt>
                <c:pt idx="5">
                  <c:v>828.25</c:v>
                </c:pt>
                <c:pt idx="6">
                  <c:v>828.25</c:v>
                </c:pt>
                <c:pt idx="7">
                  <c:v>828.25</c:v>
                </c:pt>
                <c:pt idx="8">
                  <c:v>828.25</c:v>
                </c:pt>
                <c:pt idx="9">
                  <c:v>828.25</c:v>
                </c:pt>
                <c:pt idx="10">
                  <c:v>828.25</c:v>
                </c:pt>
                <c:pt idx="11">
                  <c:v>828.25</c:v>
                </c:pt>
                <c:pt idx="12">
                  <c:v>828.25</c:v>
                </c:pt>
                <c:pt idx="13">
                  <c:v>828.25</c:v>
                </c:pt>
                <c:pt idx="14">
                  <c:v>828.25</c:v>
                </c:pt>
                <c:pt idx="15">
                  <c:v>828.25</c:v>
                </c:pt>
                <c:pt idx="16">
                  <c:v>828.25</c:v>
                </c:pt>
                <c:pt idx="17">
                  <c:v>828.25</c:v>
                </c:pt>
                <c:pt idx="18">
                  <c:v>828.25</c:v>
                </c:pt>
                <c:pt idx="19">
                  <c:v>828.25</c:v>
                </c:pt>
                <c:pt idx="20">
                  <c:v>828.25</c:v>
                </c:pt>
                <c:pt idx="21">
                  <c:v>828.25</c:v>
                </c:pt>
                <c:pt idx="22">
                  <c:v>828.25</c:v>
                </c:pt>
                <c:pt idx="23">
                  <c:v>828.25</c:v>
                </c:pt>
                <c:pt idx="24">
                  <c:v>828.25</c:v>
                </c:pt>
                <c:pt idx="25">
                  <c:v>828.25</c:v>
                </c:pt>
                <c:pt idx="26">
                  <c:v>828.25</c:v>
                </c:pt>
                <c:pt idx="27">
                  <c:v>828.25</c:v>
                </c:pt>
                <c:pt idx="28">
                  <c:v>828.25</c:v>
                </c:pt>
                <c:pt idx="29">
                  <c:v>828.25</c:v>
                </c:pt>
                <c:pt idx="30">
                  <c:v>828.25</c:v>
                </c:pt>
                <c:pt idx="31">
                  <c:v>828.25</c:v>
                </c:pt>
                <c:pt idx="32">
                  <c:v>828.25</c:v>
                </c:pt>
                <c:pt idx="33">
                  <c:v>828.25</c:v>
                </c:pt>
                <c:pt idx="34">
                  <c:v>828.25</c:v>
                </c:pt>
                <c:pt idx="35">
                  <c:v>828.25</c:v>
                </c:pt>
                <c:pt idx="36">
                  <c:v>828.25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3-46D9-9826-275F6AC7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85248"/>
        <c:axId val="495087216"/>
      </c:scatterChart>
      <c:valAx>
        <c:axId val="4950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7216"/>
        <c:crosses val="autoZero"/>
        <c:crossBetween val="midCat"/>
      </c:valAx>
      <c:valAx>
        <c:axId val="4950872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 (Joules/Kelvin)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5</xdr:row>
      <xdr:rowOff>171450</xdr:rowOff>
    </xdr:from>
    <xdr:to>
      <xdr:col>11</xdr:col>
      <xdr:colOff>419100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260350</xdr:colOff>
      <xdr:row>7</xdr:row>
      <xdr:rowOff>0</xdr:rowOff>
    </xdr:from>
    <xdr:to>
      <xdr:col>23</xdr:col>
      <xdr:colOff>565150</xdr:colOff>
      <xdr:row>21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31751</xdr:colOff>
      <xdr:row>0</xdr:row>
      <xdr:rowOff>0</xdr:rowOff>
    </xdr:from>
    <xdr:to>
      <xdr:col>11</xdr:col>
      <xdr:colOff>228601</xdr:colOff>
      <xdr:row>14</xdr:row>
      <xdr:rowOff>120650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336550</xdr:colOff>
      <xdr:row>14</xdr:row>
      <xdr:rowOff>120650</xdr:rowOff>
    </xdr:from>
    <xdr:to>
      <xdr:col>11</xdr:col>
      <xdr:colOff>234950</xdr:colOff>
      <xdr:row>29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450850</xdr:colOff>
      <xdr:row>29</xdr:row>
      <xdr:rowOff>120650</xdr:rowOff>
    </xdr:from>
    <xdr:to>
      <xdr:col>11</xdr:col>
      <xdr:colOff>241300</xdr:colOff>
      <xdr:row>44</xdr:row>
      <xdr:rowOff>107950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I1" zoomScaleNormal="100" workbookViewId="0">
      <selection activeCell="X4" sqref="X4"/>
    </sheetView>
  </sheetViews>
  <sheetFormatPr defaultRowHeight="14.5" x14ac:dyDescent="0.35"/>
  <cols>
    <col min="9" max="9" width="12.90625" customWidth="1"/>
    <col min="10" max="10" width="8.453125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</v>
      </c>
      <c r="K1" s="1" t="s">
        <v>8</v>
      </c>
      <c r="M1" s="1" t="s">
        <v>9</v>
      </c>
      <c r="N1" s="1" t="s">
        <v>8</v>
      </c>
      <c r="O1" s="1"/>
      <c r="P1" s="2">
        <v>276.64999999999998</v>
      </c>
      <c r="Q1">
        <v>2454.7799999999997</v>
      </c>
      <c r="R1" s="2">
        <v>276.64999999999998</v>
      </c>
      <c r="S1">
        <v>2001</v>
      </c>
      <c r="T1" s="3"/>
      <c r="V1" s="4" t="s">
        <v>10</v>
      </c>
    </row>
    <row r="2" spans="1:22" x14ac:dyDescent="0.35">
      <c r="A2" s="2">
        <v>0</v>
      </c>
      <c r="B2" s="2">
        <v>0</v>
      </c>
      <c r="C2" s="2">
        <v>4</v>
      </c>
      <c r="D2" s="2">
        <f>C2+273.15</f>
        <v>277.14999999999998</v>
      </c>
      <c r="E2" s="2">
        <v>0</v>
      </c>
      <c r="F2">
        <f>B2*A2</f>
        <v>0</v>
      </c>
      <c r="G2">
        <f>AVERAGE(F3:F43)</f>
        <v>16.399415853658532</v>
      </c>
      <c r="H2">
        <f>STDEV(F3:F43)</f>
        <v>2.7842868115157189E-2</v>
      </c>
      <c r="I2">
        <f>F2*15</f>
        <v>0</v>
      </c>
      <c r="J2" s="2">
        <v>0</v>
      </c>
      <c r="K2">
        <f>I2</f>
        <v>0</v>
      </c>
      <c r="M2" s="2"/>
      <c r="P2" s="2">
        <v>277.14999999999998</v>
      </c>
      <c r="Q2">
        <v>2947.2419999999997</v>
      </c>
      <c r="R2" s="2">
        <v>277.14999999999998</v>
      </c>
      <c r="S2">
        <v>828.25</v>
      </c>
    </row>
    <row r="3" spans="1:22" x14ac:dyDescent="0.35">
      <c r="A3" s="2">
        <v>5.0199999999999996</v>
      </c>
      <c r="B3" s="2">
        <v>3.25</v>
      </c>
      <c r="C3" s="2">
        <v>3</v>
      </c>
      <c r="D3" s="1">
        <f>C3+273.15</f>
        <v>276.14999999999998</v>
      </c>
      <c r="E3" s="2">
        <v>30</v>
      </c>
      <c r="F3">
        <f>B3*A3</f>
        <v>16.314999999999998</v>
      </c>
      <c r="I3">
        <f>F3*30</f>
        <v>489.44999999999993</v>
      </c>
      <c r="J3" s="2">
        <v>30</v>
      </c>
      <c r="K3">
        <f>I3</f>
        <v>489.44999999999993</v>
      </c>
      <c r="M3" s="1">
        <v>276.14999999999998</v>
      </c>
      <c r="N3">
        <v>489.44999999999993</v>
      </c>
      <c r="P3" s="1">
        <v>277.64999999999998</v>
      </c>
      <c r="Q3">
        <v>3439.7039999999997</v>
      </c>
      <c r="R3" s="1">
        <v>277.64999999999998</v>
      </c>
      <c r="S3">
        <v>828.25</v>
      </c>
    </row>
    <row r="4" spans="1:22" x14ac:dyDescent="0.35">
      <c r="A4" s="2">
        <v>5.0199999999999996</v>
      </c>
      <c r="B4" s="1">
        <v>3.26</v>
      </c>
      <c r="C4" s="2">
        <v>3</v>
      </c>
      <c r="D4" s="2">
        <f>C4+273.15</f>
        <v>276.14999999999998</v>
      </c>
      <c r="E4" s="2">
        <v>60</v>
      </c>
      <c r="F4">
        <f t="shared" ref="F4:F43" si="0">B4*A4</f>
        <v>16.365199999999998</v>
      </c>
      <c r="I4">
        <f>F4*30</f>
        <v>490.95599999999996</v>
      </c>
      <c r="J4" s="2">
        <v>60</v>
      </c>
      <c r="K4">
        <f t="shared" ref="K4:K43" si="1">I4+K3</f>
        <v>980.40599999999995</v>
      </c>
      <c r="M4" s="2">
        <v>276.14999999999998</v>
      </c>
      <c r="N4">
        <v>980.40599999999995</v>
      </c>
      <c r="P4" s="2">
        <v>279.14999999999998</v>
      </c>
      <c r="Q4">
        <v>3932.1659999999997</v>
      </c>
      <c r="R4" s="2">
        <v>279.14999999999998</v>
      </c>
      <c r="S4">
        <v>828.25</v>
      </c>
    </row>
    <row r="5" spans="1:22" x14ac:dyDescent="0.35">
      <c r="A5" s="2">
        <v>5.0199999999999996</v>
      </c>
      <c r="B5" s="1">
        <v>3.26</v>
      </c>
      <c r="C5" s="2">
        <v>3</v>
      </c>
      <c r="D5" s="2">
        <f t="shared" ref="D5:D43" si="2">C5+273.15</f>
        <v>276.14999999999998</v>
      </c>
      <c r="E5" s="2">
        <v>90</v>
      </c>
      <c r="F5">
        <f t="shared" si="0"/>
        <v>16.365199999999998</v>
      </c>
      <c r="I5">
        <f t="shared" ref="I5:I43" si="3">F5*30</f>
        <v>490.95599999999996</v>
      </c>
      <c r="J5" s="2">
        <v>90</v>
      </c>
      <c r="K5">
        <f t="shared" si="1"/>
        <v>1471.3619999999999</v>
      </c>
      <c r="M5" s="2">
        <v>276.14999999999998</v>
      </c>
      <c r="N5">
        <v>1471.3619999999999</v>
      </c>
      <c r="P5" s="2">
        <v>279.14999999999998</v>
      </c>
      <c r="Q5">
        <v>4424.6279999999997</v>
      </c>
      <c r="R5" s="2">
        <v>279.14999999999998</v>
      </c>
      <c r="S5">
        <v>828.25</v>
      </c>
    </row>
    <row r="6" spans="1:22" x14ac:dyDescent="0.35">
      <c r="A6" s="2">
        <v>5.0199999999999996</v>
      </c>
      <c r="B6" s="1">
        <v>3.26</v>
      </c>
      <c r="C6" s="2">
        <v>3</v>
      </c>
      <c r="D6" s="1">
        <f t="shared" si="2"/>
        <v>276.14999999999998</v>
      </c>
      <c r="E6" s="2">
        <v>120</v>
      </c>
      <c r="F6">
        <f t="shared" si="0"/>
        <v>16.365199999999998</v>
      </c>
      <c r="I6">
        <f t="shared" si="3"/>
        <v>490.95599999999996</v>
      </c>
      <c r="J6" s="2">
        <v>120</v>
      </c>
      <c r="K6">
        <f t="shared" si="1"/>
        <v>1962.3179999999998</v>
      </c>
      <c r="M6" s="1">
        <v>276.14999999999998</v>
      </c>
      <c r="N6">
        <v>1962.3179999999998</v>
      </c>
      <c r="P6" s="1">
        <v>280.14999999999998</v>
      </c>
      <c r="Q6">
        <v>4917.0899999999992</v>
      </c>
      <c r="R6" s="1">
        <v>280.14999999999998</v>
      </c>
      <c r="S6">
        <v>828.25</v>
      </c>
    </row>
    <row r="7" spans="1:22" x14ac:dyDescent="0.35">
      <c r="A7" s="2">
        <v>5.0199999999999996</v>
      </c>
      <c r="B7" s="1">
        <v>3.27</v>
      </c>
      <c r="C7" s="2">
        <v>3.5</v>
      </c>
      <c r="D7" s="2">
        <f t="shared" si="2"/>
        <v>276.64999999999998</v>
      </c>
      <c r="E7" s="2">
        <v>150</v>
      </c>
      <c r="F7">
        <f t="shared" si="0"/>
        <v>16.415399999999998</v>
      </c>
      <c r="I7">
        <f t="shared" si="3"/>
        <v>492.46199999999993</v>
      </c>
      <c r="J7" s="2">
        <v>150</v>
      </c>
      <c r="K7">
        <f t="shared" si="1"/>
        <v>2454.7799999999997</v>
      </c>
      <c r="M7" s="2">
        <v>276.64999999999998</v>
      </c>
      <c r="N7">
        <v>2454.7799999999997</v>
      </c>
      <c r="P7" s="2">
        <v>281.14999999999998</v>
      </c>
      <c r="Q7">
        <v>5409.5519999999988</v>
      </c>
      <c r="R7" s="2">
        <v>281.14999999999998</v>
      </c>
      <c r="S7">
        <v>828.25</v>
      </c>
    </row>
    <row r="8" spans="1:22" x14ac:dyDescent="0.35">
      <c r="A8" s="2">
        <v>5.0199999999999996</v>
      </c>
      <c r="B8" s="1">
        <v>3.27</v>
      </c>
      <c r="C8" s="2">
        <v>4</v>
      </c>
      <c r="D8" s="2">
        <f t="shared" si="2"/>
        <v>277.14999999999998</v>
      </c>
      <c r="E8" s="2">
        <v>180</v>
      </c>
      <c r="F8">
        <f t="shared" si="0"/>
        <v>16.415399999999998</v>
      </c>
      <c r="I8">
        <f t="shared" si="3"/>
        <v>492.46199999999993</v>
      </c>
      <c r="J8" s="2">
        <v>180</v>
      </c>
      <c r="K8">
        <f t="shared" si="1"/>
        <v>2947.2419999999997</v>
      </c>
      <c r="M8" s="2">
        <v>277.14999999999998</v>
      </c>
      <c r="N8">
        <v>2947.2419999999997</v>
      </c>
      <c r="P8" s="2">
        <v>281.14999999999998</v>
      </c>
      <c r="Q8">
        <v>5902.0139999999983</v>
      </c>
      <c r="R8" s="2">
        <v>281.14999999999998</v>
      </c>
      <c r="S8">
        <v>828.25</v>
      </c>
    </row>
    <row r="9" spans="1:22" x14ac:dyDescent="0.35">
      <c r="A9" s="2">
        <v>5.0199999999999996</v>
      </c>
      <c r="B9" s="1">
        <v>3.27</v>
      </c>
      <c r="C9" s="2">
        <v>4.5</v>
      </c>
      <c r="D9" s="1">
        <f t="shared" si="2"/>
        <v>277.64999999999998</v>
      </c>
      <c r="E9" s="2">
        <v>210</v>
      </c>
      <c r="F9">
        <f t="shared" si="0"/>
        <v>16.415399999999998</v>
      </c>
      <c r="I9">
        <f t="shared" si="3"/>
        <v>492.46199999999993</v>
      </c>
      <c r="J9" s="2">
        <v>210</v>
      </c>
      <c r="K9">
        <f t="shared" si="1"/>
        <v>3439.7039999999997</v>
      </c>
      <c r="M9" s="1">
        <v>277.64999999999998</v>
      </c>
      <c r="N9">
        <v>3439.7039999999997</v>
      </c>
      <c r="P9" s="1">
        <v>282.14999999999998</v>
      </c>
      <c r="Q9">
        <v>6394.4759999999978</v>
      </c>
      <c r="R9" s="1">
        <v>282.14999999999998</v>
      </c>
      <c r="S9">
        <v>828.25</v>
      </c>
    </row>
    <row r="10" spans="1:22" x14ac:dyDescent="0.35">
      <c r="A10" s="2">
        <v>5.0199999999999996</v>
      </c>
      <c r="B10" s="1">
        <v>3.27</v>
      </c>
      <c r="C10" s="2">
        <v>6</v>
      </c>
      <c r="D10" s="2">
        <f t="shared" si="2"/>
        <v>279.14999999999998</v>
      </c>
      <c r="E10" s="2">
        <v>240</v>
      </c>
      <c r="F10">
        <f t="shared" si="0"/>
        <v>16.415399999999998</v>
      </c>
      <c r="I10">
        <f t="shared" si="3"/>
        <v>492.46199999999993</v>
      </c>
      <c r="J10" s="2">
        <v>240</v>
      </c>
      <c r="K10">
        <f t="shared" si="1"/>
        <v>3932.1659999999997</v>
      </c>
      <c r="M10" s="2">
        <v>279.14999999999998</v>
      </c>
      <c r="N10">
        <v>3932.1659999999997</v>
      </c>
      <c r="P10" s="2">
        <v>283.14999999999998</v>
      </c>
      <c r="Q10">
        <v>6886.9379999999974</v>
      </c>
      <c r="R10" s="2">
        <v>283.14999999999998</v>
      </c>
      <c r="S10">
        <v>828.25</v>
      </c>
    </row>
    <row r="11" spans="1:22" x14ac:dyDescent="0.35">
      <c r="A11" s="2">
        <v>5.0199999999999996</v>
      </c>
      <c r="B11" s="1">
        <v>3.27</v>
      </c>
      <c r="C11" s="2">
        <v>6</v>
      </c>
      <c r="D11" s="2">
        <f t="shared" si="2"/>
        <v>279.14999999999998</v>
      </c>
      <c r="E11" s="2">
        <v>270</v>
      </c>
      <c r="F11">
        <f t="shared" si="0"/>
        <v>16.415399999999998</v>
      </c>
      <c r="I11">
        <f t="shared" si="3"/>
        <v>492.46199999999993</v>
      </c>
      <c r="J11" s="2">
        <v>270</v>
      </c>
      <c r="K11">
        <f t="shared" si="1"/>
        <v>4424.6279999999997</v>
      </c>
      <c r="M11" s="2">
        <v>279.14999999999998</v>
      </c>
      <c r="N11">
        <v>4424.6279999999997</v>
      </c>
      <c r="P11" s="2">
        <v>283.14999999999998</v>
      </c>
      <c r="Q11">
        <v>7379.3999999999969</v>
      </c>
      <c r="R11" s="2">
        <v>283.14999999999998</v>
      </c>
      <c r="S11">
        <v>828.25</v>
      </c>
    </row>
    <row r="12" spans="1:22" x14ac:dyDescent="0.35">
      <c r="A12" s="2">
        <v>5.0199999999999996</v>
      </c>
      <c r="B12" s="1">
        <v>3.27</v>
      </c>
      <c r="C12" s="2">
        <v>7</v>
      </c>
      <c r="D12" s="1">
        <f t="shared" si="2"/>
        <v>280.14999999999998</v>
      </c>
      <c r="E12" s="2">
        <v>300</v>
      </c>
      <c r="F12">
        <f t="shared" si="0"/>
        <v>16.415399999999998</v>
      </c>
      <c r="I12">
        <f t="shared" si="3"/>
        <v>492.46199999999993</v>
      </c>
      <c r="J12" s="2">
        <v>300</v>
      </c>
      <c r="K12">
        <f t="shared" si="1"/>
        <v>4917.0899999999992</v>
      </c>
      <c r="M12" s="1">
        <v>280.14999999999998</v>
      </c>
      <c r="N12">
        <v>4917.0899999999992</v>
      </c>
      <c r="P12" s="1">
        <v>284.14999999999998</v>
      </c>
      <c r="Q12">
        <v>7871.8619999999964</v>
      </c>
      <c r="R12" s="1">
        <v>284.14999999999998</v>
      </c>
      <c r="S12">
        <v>828.25</v>
      </c>
    </row>
    <row r="13" spans="1:22" x14ac:dyDescent="0.35">
      <c r="A13" s="2">
        <v>5.0199999999999996</v>
      </c>
      <c r="B13" s="1">
        <v>3.27</v>
      </c>
      <c r="C13" s="2">
        <v>8</v>
      </c>
      <c r="D13" s="2">
        <f t="shared" si="2"/>
        <v>281.14999999999998</v>
      </c>
      <c r="E13" s="2">
        <v>330</v>
      </c>
      <c r="F13">
        <f t="shared" si="0"/>
        <v>16.415399999999998</v>
      </c>
      <c r="I13">
        <f t="shared" si="3"/>
        <v>492.46199999999993</v>
      </c>
      <c r="J13" s="2">
        <v>330</v>
      </c>
      <c r="K13">
        <f t="shared" si="1"/>
        <v>5409.5519999999988</v>
      </c>
      <c r="M13" s="2">
        <v>281.14999999999998</v>
      </c>
      <c r="N13">
        <v>5409.5519999999988</v>
      </c>
      <c r="P13" s="2">
        <v>284.64999999999998</v>
      </c>
      <c r="Q13">
        <v>8364.3239999999969</v>
      </c>
      <c r="R13" s="2">
        <v>284.64999999999998</v>
      </c>
      <c r="S13">
        <v>828.25</v>
      </c>
    </row>
    <row r="14" spans="1:22" x14ac:dyDescent="0.35">
      <c r="A14" s="2">
        <v>5.0199999999999996</v>
      </c>
      <c r="B14" s="1">
        <v>3.27</v>
      </c>
      <c r="C14" s="2">
        <v>8</v>
      </c>
      <c r="D14" s="2">
        <f t="shared" si="2"/>
        <v>281.14999999999998</v>
      </c>
      <c r="E14" s="2">
        <v>360</v>
      </c>
      <c r="F14">
        <f t="shared" si="0"/>
        <v>16.415399999999998</v>
      </c>
      <c r="I14">
        <f t="shared" si="3"/>
        <v>492.46199999999993</v>
      </c>
      <c r="J14" s="2">
        <v>360</v>
      </c>
      <c r="K14">
        <f t="shared" si="1"/>
        <v>5902.0139999999983</v>
      </c>
      <c r="M14" s="2">
        <v>281.14999999999998</v>
      </c>
      <c r="N14">
        <v>5902.0139999999983</v>
      </c>
      <c r="P14" s="2">
        <v>285.14999999999998</v>
      </c>
      <c r="Q14">
        <v>8856.7859999999964</v>
      </c>
      <c r="R14" s="2">
        <v>285.14999999999998</v>
      </c>
      <c r="S14">
        <v>828.25</v>
      </c>
    </row>
    <row r="15" spans="1:22" x14ac:dyDescent="0.35">
      <c r="A15" s="2">
        <v>5.0199999999999996</v>
      </c>
      <c r="B15" s="1">
        <v>3.27</v>
      </c>
      <c r="C15" s="2">
        <v>9</v>
      </c>
      <c r="D15" s="1">
        <f t="shared" si="2"/>
        <v>282.14999999999998</v>
      </c>
      <c r="E15" s="2">
        <v>390</v>
      </c>
      <c r="F15">
        <f t="shared" si="0"/>
        <v>16.415399999999998</v>
      </c>
      <c r="I15">
        <f t="shared" si="3"/>
        <v>492.46199999999993</v>
      </c>
      <c r="J15" s="2">
        <v>390</v>
      </c>
      <c r="K15">
        <f t="shared" si="1"/>
        <v>6394.4759999999978</v>
      </c>
      <c r="M15" s="1">
        <v>282.14999999999998</v>
      </c>
      <c r="N15">
        <v>6394.4759999999978</v>
      </c>
      <c r="P15" s="1">
        <v>285.64999999999998</v>
      </c>
      <c r="Q15">
        <v>9349.247999999996</v>
      </c>
      <c r="R15" s="1">
        <v>285.64999999999998</v>
      </c>
      <c r="S15">
        <v>828.25</v>
      </c>
    </row>
    <row r="16" spans="1:22" x14ac:dyDescent="0.35">
      <c r="A16" s="2">
        <v>5.0199999999999996</v>
      </c>
      <c r="B16" s="1">
        <v>3.27</v>
      </c>
      <c r="C16" s="2">
        <v>10</v>
      </c>
      <c r="D16" s="2">
        <f t="shared" si="2"/>
        <v>283.14999999999998</v>
      </c>
      <c r="E16" s="2">
        <v>420</v>
      </c>
      <c r="F16">
        <f t="shared" si="0"/>
        <v>16.415399999999998</v>
      </c>
      <c r="I16">
        <f t="shared" si="3"/>
        <v>492.46199999999993</v>
      </c>
      <c r="J16" s="2">
        <v>420</v>
      </c>
      <c r="K16">
        <f t="shared" si="1"/>
        <v>6886.9379999999974</v>
      </c>
      <c r="M16" s="2">
        <v>283.14999999999998</v>
      </c>
      <c r="N16">
        <v>6886.9379999999974</v>
      </c>
      <c r="P16" s="2">
        <v>286.14999999999998</v>
      </c>
      <c r="Q16">
        <v>9841.7099999999955</v>
      </c>
      <c r="R16" s="2">
        <v>286.14999999999998</v>
      </c>
      <c r="S16">
        <v>828.25</v>
      </c>
    </row>
    <row r="17" spans="1:19" x14ac:dyDescent="0.35">
      <c r="A17" s="2">
        <v>5.0199999999999996</v>
      </c>
      <c r="B17" s="1">
        <v>3.27</v>
      </c>
      <c r="C17" s="2">
        <v>10</v>
      </c>
      <c r="D17" s="2">
        <f t="shared" si="2"/>
        <v>283.14999999999998</v>
      </c>
      <c r="E17" s="2">
        <v>450</v>
      </c>
      <c r="F17">
        <f t="shared" si="0"/>
        <v>16.415399999999998</v>
      </c>
      <c r="I17">
        <f t="shared" si="3"/>
        <v>492.46199999999993</v>
      </c>
      <c r="J17" s="2">
        <v>450</v>
      </c>
      <c r="K17">
        <f t="shared" si="1"/>
        <v>7379.3999999999969</v>
      </c>
      <c r="M17" s="2">
        <v>283.14999999999998</v>
      </c>
      <c r="N17">
        <v>7379.3999999999969</v>
      </c>
      <c r="P17" s="2">
        <v>286.64999999999998</v>
      </c>
      <c r="Q17">
        <v>10334.171999999995</v>
      </c>
      <c r="R17" s="2">
        <v>286.64999999999998</v>
      </c>
      <c r="S17">
        <v>828.25</v>
      </c>
    </row>
    <row r="18" spans="1:19" x14ac:dyDescent="0.35">
      <c r="A18" s="2">
        <v>5.0199999999999996</v>
      </c>
      <c r="B18" s="1">
        <v>3.27</v>
      </c>
      <c r="C18" s="2">
        <v>11</v>
      </c>
      <c r="D18" s="1">
        <f t="shared" si="2"/>
        <v>284.14999999999998</v>
      </c>
      <c r="E18" s="2">
        <v>480</v>
      </c>
      <c r="F18">
        <f t="shared" si="0"/>
        <v>16.415399999999998</v>
      </c>
      <c r="I18">
        <f t="shared" si="3"/>
        <v>492.46199999999993</v>
      </c>
      <c r="J18" s="2">
        <v>480</v>
      </c>
      <c r="K18">
        <f t="shared" si="1"/>
        <v>7871.8619999999964</v>
      </c>
      <c r="M18" s="1">
        <v>284.14999999999998</v>
      </c>
      <c r="N18">
        <v>7871.8619999999964</v>
      </c>
      <c r="P18" s="1">
        <v>287.14999999999998</v>
      </c>
      <c r="Q18">
        <v>10826.633999999995</v>
      </c>
      <c r="R18" s="1">
        <v>287.14999999999998</v>
      </c>
      <c r="S18">
        <v>828.25</v>
      </c>
    </row>
    <row r="19" spans="1:19" x14ac:dyDescent="0.35">
      <c r="A19" s="2">
        <v>5.0199999999999996</v>
      </c>
      <c r="B19" s="1">
        <v>3.27</v>
      </c>
      <c r="C19" s="2">
        <v>11.5</v>
      </c>
      <c r="D19" s="2">
        <f t="shared" si="2"/>
        <v>284.64999999999998</v>
      </c>
      <c r="E19" s="2">
        <v>510</v>
      </c>
      <c r="F19">
        <f t="shared" si="0"/>
        <v>16.415399999999998</v>
      </c>
      <c r="I19">
        <f t="shared" si="3"/>
        <v>492.46199999999993</v>
      </c>
      <c r="J19" s="2">
        <v>510</v>
      </c>
      <c r="K19">
        <f t="shared" si="1"/>
        <v>8364.3239999999969</v>
      </c>
      <c r="M19" s="2">
        <v>284.64999999999998</v>
      </c>
      <c r="N19">
        <v>8364.3239999999969</v>
      </c>
      <c r="P19" s="2">
        <v>288.14999999999998</v>
      </c>
      <c r="Q19">
        <v>11319.095999999994</v>
      </c>
      <c r="R19" s="2">
        <v>288.14999999999998</v>
      </c>
      <c r="S19">
        <v>828.25</v>
      </c>
    </row>
    <row r="20" spans="1:19" x14ac:dyDescent="0.35">
      <c r="A20" s="2">
        <v>5.0199999999999996</v>
      </c>
      <c r="B20" s="1">
        <v>3.27</v>
      </c>
      <c r="C20" s="2">
        <v>12</v>
      </c>
      <c r="D20" s="2">
        <f t="shared" si="2"/>
        <v>285.14999999999998</v>
      </c>
      <c r="E20" s="2">
        <v>540</v>
      </c>
      <c r="F20">
        <f t="shared" si="0"/>
        <v>16.415399999999998</v>
      </c>
      <c r="I20">
        <f t="shared" si="3"/>
        <v>492.46199999999993</v>
      </c>
      <c r="J20" s="2">
        <v>540</v>
      </c>
      <c r="K20">
        <f t="shared" si="1"/>
        <v>8856.7859999999964</v>
      </c>
      <c r="M20" s="2">
        <v>285.14999999999998</v>
      </c>
      <c r="N20">
        <v>8856.7859999999964</v>
      </c>
      <c r="P20" s="2">
        <v>288.64999999999998</v>
      </c>
      <c r="Q20">
        <v>11811.557999999994</v>
      </c>
      <c r="R20" s="2">
        <v>288.64999999999998</v>
      </c>
      <c r="S20">
        <v>828.25</v>
      </c>
    </row>
    <row r="21" spans="1:19" x14ac:dyDescent="0.35">
      <c r="A21" s="2">
        <v>5.0199999999999996</v>
      </c>
      <c r="B21" s="1">
        <v>3.27</v>
      </c>
      <c r="C21" s="2">
        <v>12.5</v>
      </c>
      <c r="D21" s="1">
        <f t="shared" si="2"/>
        <v>285.64999999999998</v>
      </c>
      <c r="E21" s="2">
        <v>570</v>
      </c>
      <c r="F21">
        <f t="shared" si="0"/>
        <v>16.415399999999998</v>
      </c>
      <c r="I21">
        <f t="shared" si="3"/>
        <v>492.46199999999993</v>
      </c>
      <c r="J21" s="2">
        <v>570</v>
      </c>
      <c r="K21">
        <f t="shared" si="1"/>
        <v>9349.247999999996</v>
      </c>
      <c r="M21" s="1">
        <v>285.64999999999998</v>
      </c>
      <c r="N21">
        <v>9349.247999999996</v>
      </c>
      <c r="P21" s="1">
        <v>289.14999999999998</v>
      </c>
      <c r="Q21">
        <v>12304.019999999993</v>
      </c>
      <c r="R21" s="1">
        <v>289.14999999999998</v>
      </c>
      <c r="S21">
        <v>828.25</v>
      </c>
    </row>
    <row r="22" spans="1:19" x14ac:dyDescent="0.35">
      <c r="A22" s="2">
        <v>5.0199999999999996</v>
      </c>
      <c r="B22" s="1">
        <v>3.27</v>
      </c>
      <c r="C22" s="2">
        <v>13</v>
      </c>
      <c r="D22" s="2">
        <f t="shared" si="2"/>
        <v>286.14999999999998</v>
      </c>
      <c r="E22" s="2">
        <v>600</v>
      </c>
      <c r="F22">
        <f t="shared" si="0"/>
        <v>16.415399999999998</v>
      </c>
      <c r="I22">
        <f t="shared" si="3"/>
        <v>492.46199999999993</v>
      </c>
      <c r="J22" s="2">
        <v>600</v>
      </c>
      <c r="K22">
        <f t="shared" si="1"/>
        <v>9841.7099999999955</v>
      </c>
      <c r="M22" s="2">
        <v>286.14999999999998</v>
      </c>
      <c r="N22">
        <v>9841.7099999999955</v>
      </c>
      <c r="P22" s="2">
        <v>290.14999999999998</v>
      </c>
      <c r="Q22">
        <v>12796.481999999993</v>
      </c>
      <c r="R22" s="2">
        <v>290.14999999999998</v>
      </c>
      <c r="S22">
        <v>828.25</v>
      </c>
    </row>
    <row r="23" spans="1:19" x14ac:dyDescent="0.35">
      <c r="A23" s="2">
        <v>5.0199999999999996</v>
      </c>
      <c r="B23" s="1">
        <v>3.27</v>
      </c>
      <c r="C23" s="2">
        <v>13.5</v>
      </c>
      <c r="D23" s="2">
        <f t="shared" si="2"/>
        <v>286.64999999999998</v>
      </c>
      <c r="E23" s="2">
        <v>630</v>
      </c>
      <c r="F23">
        <f t="shared" si="0"/>
        <v>16.415399999999998</v>
      </c>
      <c r="I23">
        <f t="shared" si="3"/>
        <v>492.46199999999993</v>
      </c>
      <c r="J23" s="2">
        <v>630</v>
      </c>
      <c r="K23">
        <f t="shared" si="1"/>
        <v>10334.171999999995</v>
      </c>
      <c r="M23" s="2">
        <v>286.64999999999998</v>
      </c>
      <c r="N23">
        <v>10334.171999999995</v>
      </c>
      <c r="P23" s="2">
        <v>290.64999999999998</v>
      </c>
      <c r="Q23">
        <v>13288.943999999992</v>
      </c>
      <c r="R23" s="2">
        <v>290.64999999999998</v>
      </c>
      <c r="S23">
        <v>828.25</v>
      </c>
    </row>
    <row r="24" spans="1:19" x14ac:dyDescent="0.35">
      <c r="A24" s="2">
        <v>5.0199999999999996</v>
      </c>
      <c r="B24" s="1">
        <v>3.27</v>
      </c>
      <c r="C24" s="2">
        <v>14</v>
      </c>
      <c r="D24" s="1">
        <f t="shared" si="2"/>
        <v>287.14999999999998</v>
      </c>
      <c r="E24" s="2">
        <v>660</v>
      </c>
      <c r="F24">
        <f t="shared" si="0"/>
        <v>16.415399999999998</v>
      </c>
      <c r="I24">
        <f t="shared" si="3"/>
        <v>492.46199999999993</v>
      </c>
      <c r="J24" s="2">
        <v>660</v>
      </c>
      <c r="K24">
        <f t="shared" si="1"/>
        <v>10826.633999999995</v>
      </c>
      <c r="M24" s="1">
        <v>287.14999999999998</v>
      </c>
      <c r="N24">
        <v>10826.633999999995</v>
      </c>
      <c r="P24" s="1">
        <v>291.14999999999998</v>
      </c>
      <c r="Q24">
        <v>13781.405999999992</v>
      </c>
      <c r="R24" s="1">
        <v>291.14999999999998</v>
      </c>
      <c r="S24">
        <v>828.25</v>
      </c>
    </row>
    <row r="25" spans="1:19" x14ac:dyDescent="0.35">
      <c r="A25" s="2">
        <v>5.0199999999999996</v>
      </c>
      <c r="B25" s="1">
        <v>3.27</v>
      </c>
      <c r="C25" s="2">
        <v>15</v>
      </c>
      <c r="D25" s="2">
        <f t="shared" si="2"/>
        <v>288.14999999999998</v>
      </c>
      <c r="E25" s="2">
        <v>690</v>
      </c>
      <c r="F25">
        <f t="shared" si="0"/>
        <v>16.415399999999998</v>
      </c>
      <c r="I25">
        <f t="shared" si="3"/>
        <v>492.46199999999993</v>
      </c>
      <c r="J25" s="2">
        <v>690</v>
      </c>
      <c r="K25">
        <f t="shared" si="1"/>
        <v>11319.095999999994</v>
      </c>
      <c r="M25" s="2">
        <v>288.14999999999998</v>
      </c>
      <c r="N25">
        <v>11319.095999999994</v>
      </c>
      <c r="P25" s="2">
        <v>291.64999999999998</v>
      </c>
      <c r="Q25">
        <v>14272.361999999992</v>
      </c>
      <c r="R25" s="2">
        <v>291.64999999999998</v>
      </c>
      <c r="S25">
        <v>828.25</v>
      </c>
    </row>
    <row r="26" spans="1:19" x14ac:dyDescent="0.35">
      <c r="A26" s="2">
        <v>5.0199999999999996</v>
      </c>
      <c r="B26" s="1">
        <v>3.27</v>
      </c>
      <c r="C26" s="2">
        <v>15.5</v>
      </c>
      <c r="D26" s="2">
        <f t="shared" si="2"/>
        <v>288.64999999999998</v>
      </c>
      <c r="E26" s="2">
        <v>720</v>
      </c>
      <c r="F26">
        <f t="shared" si="0"/>
        <v>16.415399999999998</v>
      </c>
      <c r="I26">
        <f t="shared" si="3"/>
        <v>492.46199999999993</v>
      </c>
      <c r="J26" s="2">
        <v>720</v>
      </c>
      <c r="K26">
        <f t="shared" si="1"/>
        <v>11811.557999999994</v>
      </c>
      <c r="M26" s="2">
        <v>288.64999999999998</v>
      </c>
      <c r="N26">
        <v>11811.557999999994</v>
      </c>
      <c r="P26" s="2">
        <v>292.14999999999998</v>
      </c>
      <c r="Q26">
        <v>14762.339999999991</v>
      </c>
      <c r="R26" s="2">
        <v>292.14999999999998</v>
      </c>
      <c r="S26">
        <v>828.25</v>
      </c>
    </row>
    <row r="27" spans="1:19" x14ac:dyDescent="0.35">
      <c r="A27" s="2">
        <v>5.0199999999999996</v>
      </c>
      <c r="B27" s="1">
        <v>3.27</v>
      </c>
      <c r="C27" s="2">
        <v>16</v>
      </c>
      <c r="D27" s="1">
        <f t="shared" si="2"/>
        <v>289.14999999999998</v>
      </c>
      <c r="E27" s="2">
        <v>750</v>
      </c>
      <c r="F27">
        <f t="shared" si="0"/>
        <v>16.415399999999998</v>
      </c>
      <c r="I27">
        <f t="shared" si="3"/>
        <v>492.46199999999993</v>
      </c>
      <c r="J27" s="2">
        <v>750</v>
      </c>
      <c r="K27">
        <f t="shared" si="1"/>
        <v>12304.019999999993</v>
      </c>
      <c r="M27" s="1">
        <v>289.14999999999998</v>
      </c>
      <c r="N27">
        <v>12304.019999999993</v>
      </c>
      <c r="P27" s="1">
        <v>293.14999999999998</v>
      </c>
      <c r="Q27">
        <v>15252.31799999999</v>
      </c>
      <c r="R27" s="1">
        <v>293.14999999999998</v>
      </c>
      <c r="S27">
        <v>828.25</v>
      </c>
    </row>
    <row r="28" spans="1:19" x14ac:dyDescent="0.35">
      <c r="A28" s="2">
        <v>5.0199999999999996</v>
      </c>
      <c r="B28" s="1">
        <v>3.27</v>
      </c>
      <c r="C28" s="2">
        <v>17</v>
      </c>
      <c r="D28" s="2">
        <f t="shared" si="2"/>
        <v>290.14999999999998</v>
      </c>
      <c r="E28" s="2">
        <v>780</v>
      </c>
      <c r="F28">
        <f t="shared" si="0"/>
        <v>16.415399999999998</v>
      </c>
      <c r="I28">
        <f t="shared" si="3"/>
        <v>492.46199999999993</v>
      </c>
      <c r="J28" s="2">
        <v>780</v>
      </c>
      <c r="K28">
        <f t="shared" si="1"/>
        <v>12796.481999999993</v>
      </c>
      <c r="M28" s="2">
        <v>290.14999999999998</v>
      </c>
      <c r="N28">
        <v>12796.481999999993</v>
      </c>
      <c r="P28" s="2">
        <v>293.64999999999998</v>
      </c>
      <c r="Q28">
        <v>15743.04749999999</v>
      </c>
      <c r="R28" s="2">
        <v>293.64999999999998</v>
      </c>
      <c r="S28">
        <v>828.25</v>
      </c>
    </row>
    <row r="29" spans="1:19" x14ac:dyDescent="0.35">
      <c r="A29" s="2">
        <v>5.0199999999999996</v>
      </c>
      <c r="B29" s="1">
        <v>3.27</v>
      </c>
      <c r="C29" s="2">
        <v>17.5</v>
      </c>
      <c r="D29" s="2">
        <f t="shared" si="2"/>
        <v>290.64999999999998</v>
      </c>
      <c r="E29" s="2">
        <v>810</v>
      </c>
      <c r="F29">
        <f t="shared" si="0"/>
        <v>16.415399999999998</v>
      </c>
      <c r="I29">
        <f t="shared" si="3"/>
        <v>492.46199999999993</v>
      </c>
      <c r="J29" s="2">
        <v>810</v>
      </c>
      <c r="K29">
        <f t="shared" si="1"/>
        <v>13288.943999999992</v>
      </c>
      <c r="M29" s="2">
        <v>290.64999999999998</v>
      </c>
      <c r="N29">
        <v>13288.943999999992</v>
      </c>
      <c r="P29" s="2">
        <v>294.14999999999998</v>
      </c>
      <c r="Q29">
        <v>16234.528499999989</v>
      </c>
      <c r="R29" s="2">
        <v>294.14999999999998</v>
      </c>
      <c r="S29">
        <v>828.25</v>
      </c>
    </row>
    <row r="30" spans="1:19" x14ac:dyDescent="0.35">
      <c r="A30" s="2">
        <v>5.0199999999999996</v>
      </c>
      <c r="B30" s="1">
        <v>3.27</v>
      </c>
      <c r="C30" s="2">
        <v>18</v>
      </c>
      <c r="D30" s="1">
        <f t="shared" si="2"/>
        <v>291.14999999999998</v>
      </c>
      <c r="E30" s="2">
        <v>840</v>
      </c>
      <c r="F30">
        <f t="shared" si="0"/>
        <v>16.415399999999998</v>
      </c>
      <c r="I30">
        <f t="shared" si="3"/>
        <v>492.46199999999993</v>
      </c>
      <c r="J30" s="2">
        <v>840</v>
      </c>
      <c r="K30">
        <f t="shared" si="1"/>
        <v>13781.405999999992</v>
      </c>
      <c r="M30" s="1">
        <v>291.14999999999998</v>
      </c>
      <c r="N30">
        <v>13781.405999999992</v>
      </c>
      <c r="P30" s="1">
        <v>294.64999999999998</v>
      </c>
      <c r="Q30">
        <v>16726.009499999989</v>
      </c>
      <c r="R30" s="1">
        <v>294.64999999999998</v>
      </c>
      <c r="S30">
        <v>828.25</v>
      </c>
    </row>
    <row r="31" spans="1:19" x14ac:dyDescent="0.35">
      <c r="A31" s="2">
        <v>5.0199999999999996</v>
      </c>
      <c r="B31" s="1">
        <v>3.26</v>
      </c>
      <c r="C31" s="2">
        <v>18.5</v>
      </c>
      <c r="D31" s="2">
        <f t="shared" si="2"/>
        <v>291.64999999999998</v>
      </c>
      <c r="E31" s="2">
        <v>870</v>
      </c>
      <c r="F31">
        <f t="shared" si="0"/>
        <v>16.365199999999998</v>
      </c>
      <c r="I31">
        <f t="shared" si="3"/>
        <v>490.95599999999996</v>
      </c>
      <c r="J31" s="2">
        <v>870</v>
      </c>
      <c r="K31">
        <f t="shared" si="1"/>
        <v>14272.361999999992</v>
      </c>
      <c r="M31" s="2">
        <v>291.64999999999998</v>
      </c>
      <c r="N31">
        <v>14272.361999999992</v>
      </c>
      <c r="P31" s="2">
        <v>295.14999999999998</v>
      </c>
      <c r="Q31">
        <v>17217.490499999989</v>
      </c>
      <c r="R31" s="2">
        <v>295.14999999999998</v>
      </c>
      <c r="S31">
        <v>828.25</v>
      </c>
    </row>
    <row r="32" spans="1:19" x14ac:dyDescent="0.35">
      <c r="A32" s="1">
        <v>5.01</v>
      </c>
      <c r="B32" s="1">
        <v>3.26</v>
      </c>
      <c r="C32" s="2">
        <v>19</v>
      </c>
      <c r="D32" s="2">
        <f t="shared" si="2"/>
        <v>292.14999999999998</v>
      </c>
      <c r="E32" s="2">
        <v>900</v>
      </c>
      <c r="F32">
        <f t="shared" si="0"/>
        <v>16.332599999999999</v>
      </c>
      <c r="I32">
        <f t="shared" si="3"/>
        <v>489.97799999999995</v>
      </c>
      <c r="J32" s="2">
        <v>900</v>
      </c>
      <c r="K32">
        <f t="shared" si="1"/>
        <v>14762.339999999991</v>
      </c>
      <c r="M32" s="2">
        <v>292.14999999999998</v>
      </c>
      <c r="N32">
        <v>14762.339999999991</v>
      </c>
      <c r="P32" s="2">
        <v>295.64999999999998</v>
      </c>
      <c r="Q32">
        <v>17708.971499999989</v>
      </c>
      <c r="R32" s="2">
        <v>295.64999999999998</v>
      </c>
      <c r="S32">
        <v>828.25</v>
      </c>
    </row>
    <row r="33" spans="1:19" x14ac:dyDescent="0.35">
      <c r="A33" s="1">
        <v>5.01</v>
      </c>
      <c r="B33" s="1">
        <v>3.26</v>
      </c>
      <c r="C33" s="2">
        <v>20</v>
      </c>
      <c r="D33" s="1">
        <f t="shared" si="2"/>
        <v>293.14999999999998</v>
      </c>
      <c r="E33" s="2">
        <v>930</v>
      </c>
      <c r="F33">
        <f t="shared" si="0"/>
        <v>16.332599999999999</v>
      </c>
      <c r="I33">
        <f t="shared" si="3"/>
        <v>489.97799999999995</v>
      </c>
      <c r="J33" s="2">
        <v>930</v>
      </c>
      <c r="K33">
        <f t="shared" si="1"/>
        <v>15252.31799999999</v>
      </c>
      <c r="M33" s="1">
        <v>293.14999999999998</v>
      </c>
      <c r="N33">
        <v>15252.31799999999</v>
      </c>
      <c r="P33" s="1">
        <v>296.14999999999998</v>
      </c>
      <c r="Q33">
        <v>18201.433499999988</v>
      </c>
      <c r="R33" s="1">
        <v>296.14999999999998</v>
      </c>
      <c r="S33">
        <v>828.25</v>
      </c>
    </row>
    <row r="34" spans="1:19" x14ac:dyDescent="0.35">
      <c r="A34" s="1">
        <v>5.01</v>
      </c>
      <c r="B34" s="1">
        <v>3.2650000000000001</v>
      </c>
      <c r="C34" s="2">
        <v>20.5</v>
      </c>
      <c r="D34" s="2">
        <f t="shared" si="2"/>
        <v>293.64999999999998</v>
      </c>
      <c r="E34" s="2">
        <v>960</v>
      </c>
      <c r="F34">
        <f t="shared" si="0"/>
        <v>16.35765</v>
      </c>
      <c r="I34">
        <f t="shared" si="3"/>
        <v>490.72949999999997</v>
      </c>
      <c r="J34" s="2">
        <v>960</v>
      </c>
      <c r="K34">
        <f t="shared" si="1"/>
        <v>15743.04749999999</v>
      </c>
      <c r="M34" s="2">
        <v>293.64999999999998</v>
      </c>
      <c r="N34">
        <v>15743.04749999999</v>
      </c>
      <c r="P34" s="2">
        <v>296.64999999999998</v>
      </c>
      <c r="Q34">
        <v>18693.895499999988</v>
      </c>
      <c r="R34" s="2">
        <v>296.64999999999998</v>
      </c>
      <c r="S34">
        <v>828.25</v>
      </c>
    </row>
    <row r="35" spans="1:19" x14ac:dyDescent="0.35">
      <c r="A35" s="1">
        <v>5.01</v>
      </c>
      <c r="B35" s="1">
        <v>3.27</v>
      </c>
      <c r="C35" s="2">
        <v>21</v>
      </c>
      <c r="D35" s="2">
        <f t="shared" si="2"/>
        <v>294.14999999999998</v>
      </c>
      <c r="E35" s="2">
        <v>990</v>
      </c>
      <c r="F35">
        <f t="shared" si="0"/>
        <v>16.3827</v>
      </c>
      <c r="I35">
        <f t="shared" si="3"/>
        <v>491.48099999999999</v>
      </c>
      <c r="J35" s="2">
        <v>990</v>
      </c>
      <c r="K35">
        <f t="shared" si="1"/>
        <v>16234.528499999989</v>
      </c>
      <c r="M35" s="2">
        <v>294.14999999999998</v>
      </c>
      <c r="N35">
        <v>16234.528499999989</v>
      </c>
      <c r="P35" s="2">
        <v>297.14999999999998</v>
      </c>
      <c r="Q35">
        <v>19186.357499999987</v>
      </c>
      <c r="R35" s="2">
        <v>297.14999999999998</v>
      </c>
      <c r="S35">
        <v>828.25</v>
      </c>
    </row>
    <row r="36" spans="1:19" x14ac:dyDescent="0.35">
      <c r="A36" s="1">
        <v>5.01</v>
      </c>
      <c r="B36" s="1">
        <v>3.27</v>
      </c>
      <c r="C36" s="2">
        <v>21.5</v>
      </c>
      <c r="D36" s="1">
        <f t="shared" si="2"/>
        <v>294.64999999999998</v>
      </c>
      <c r="E36" s="2">
        <v>1020</v>
      </c>
      <c r="F36">
        <f t="shared" si="0"/>
        <v>16.3827</v>
      </c>
      <c r="I36">
        <f t="shared" si="3"/>
        <v>491.48099999999999</v>
      </c>
      <c r="J36" s="2">
        <v>1020</v>
      </c>
      <c r="K36">
        <f t="shared" si="1"/>
        <v>16726.009499999989</v>
      </c>
      <c r="M36" s="1">
        <v>294.64999999999998</v>
      </c>
      <c r="N36">
        <v>16726.009499999989</v>
      </c>
      <c r="P36" s="1">
        <v>297.64999999999998</v>
      </c>
      <c r="Q36">
        <v>19678.819499999987</v>
      </c>
      <c r="R36" s="1">
        <v>297.64999999999998</v>
      </c>
      <c r="S36">
        <v>828.25</v>
      </c>
    </row>
    <row r="37" spans="1:19" x14ac:dyDescent="0.35">
      <c r="A37" s="1">
        <v>5.01</v>
      </c>
      <c r="B37" s="1">
        <v>3.27</v>
      </c>
      <c r="C37" s="2">
        <v>22</v>
      </c>
      <c r="D37" s="2">
        <f t="shared" si="2"/>
        <v>295.14999999999998</v>
      </c>
      <c r="E37" s="2">
        <v>1050</v>
      </c>
      <c r="F37">
        <f t="shared" si="0"/>
        <v>16.3827</v>
      </c>
      <c r="I37">
        <f t="shared" si="3"/>
        <v>491.48099999999999</v>
      </c>
      <c r="J37" s="2">
        <v>1050</v>
      </c>
      <c r="K37">
        <f t="shared" si="1"/>
        <v>17217.490499999989</v>
      </c>
      <c r="M37" s="2">
        <v>295.14999999999998</v>
      </c>
      <c r="N37">
        <v>17217.490499999989</v>
      </c>
      <c r="P37" s="2">
        <v>298.14999999999998</v>
      </c>
      <c r="Q37">
        <v>20171.281499999986</v>
      </c>
      <c r="R37" s="2">
        <v>298.14999999999998</v>
      </c>
      <c r="S37">
        <v>828.25</v>
      </c>
    </row>
    <row r="38" spans="1:19" x14ac:dyDescent="0.35">
      <c r="A38" s="1">
        <v>5.01</v>
      </c>
      <c r="B38" s="1">
        <v>3.27</v>
      </c>
      <c r="C38" s="2">
        <v>22.5</v>
      </c>
      <c r="D38" s="2">
        <f t="shared" si="2"/>
        <v>295.64999999999998</v>
      </c>
      <c r="E38" s="2">
        <v>1080</v>
      </c>
      <c r="F38">
        <f t="shared" si="0"/>
        <v>16.3827</v>
      </c>
      <c r="I38">
        <f t="shared" si="3"/>
        <v>491.48099999999999</v>
      </c>
      <c r="J38" s="2">
        <v>1080</v>
      </c>
      <c r="K38">
        <f t="shared" si="1"/>
        <v>17708.971499999989</v>
      </c>
      <c r="M38" s="2">
        <v>295.64999999999998</v>
      </c>
      <c r="N38">
        <v>17708.971499999989</v>
      </c>
    </row>
    <row r="39" spans="1:19" x14ac:dyDescent="0.35">
      <c r="A39" s="1">
        <v>5.0199999999999996</v>
      </c>
      <c r="B39" s="1">
        <v>3.27</v>
      </c>
      <c r="C39" s="2">
        <v>23</v>
      </c>
      <c r="D39" s="1">
        <f t="shared" si="2"/>
        <v>296.14999999999998</v>
      </c>
      <c r="E39" s="2">
        <v>1110</v>
      </c>
      <c r="F39">
        <f t="shared" si="0"/>
        <v>16.415399999999998</v>
      </c>
      <c r="I39">
        <f t="shared" si="3"/>
        <v>492.46199999999993</v>
      </c>
      <c r="J39" s="2">
        <v>1110</v>
      </c>
      <c r="K39">
        <f t="shared" si="1"/>
        <v>18201.433499999988</v>
      </c>
      <c r="M39" s="1">
        <v>296.14999999999998</v>
      </c>
      <c r="N39">
        <v>18201.433499999988</v>
      </c>
    </row>
    <row r="40" spans="1:19" x14ac:dyDescent="0.35">
      <c r="A40" s="1">
        <v>5.0199999999999996</v>
      </c>
      <c r="B40" s="1">
        <v>3.27</v>
      </c>
      <c r="C40" s="2">
        <v>23.5</v>
      </c>
      <c r="D40" s="2">
        <f t="shared" si="2"/>
        <v>296.64999999999998</v>
      </c>
      <c r="E40" s="2">
        <v>1140</v>
      </c>
      <c r="F40">
        <f t="shared" si="0"/>
        <v>16.415399999999998</v>
      </c>
      <c r="I40">
        <f t="shared" si="3"/>
        <v>492.46199999999993</v>
      </c>
      <c r="J40" s="2">
        <v>1140</v>
      </c>
      <c r="K40">
        <f t="shared" si="1"/>
        <v>18693.895499999988</v>
      </c>
      <c r="M40" s="2">
        <v>296.64999999999998</v>
      </c>
      <c r="N40">
        <v>18693.895499999988</v>
      </c>
    </row>
    <row r="41" spans="1:19" x14ac:dyDescent="0.35">
      <c r="A41" s="1">
        <v>5.0199999999999996</v>
      </c>
      <c r="B41" s="1">
        <v>3.27</v>
      </c>
      <c r="C41" s="2">
        <v>24</v>
      </c>
      <c r="D41" s="2">
        <f t="shared" si="2"/>
        <v>297.14999999999998</v>
      </c>
      <c r="E41" s="2">
        <v>1170</v>
      </c>
      <c r="F41">
        <f t="shared" si="0"/>
        <v>16.415399999999998</v>
      </c>
      <c r="I41">
        <f t="shared" si="3"/>
        <v>492.46199999999993</v>
      </c>
      <c r="J41" s="2">
        <v>1170</v>
      </c>
      <c r="K41">
        <f t="shared" si="1"/>
        <v>19186.357499999987</v>
      </c>
      <c r="M41" s="2">
        <v>297.14999999999998</v>
      </c>
      <c r="N41">
        <v>19186.357499999987</v>
      </c>
    </row>
    <row r="42" spans="1:19" x14ac:dyDescent="0.35">
      <c r="A42" s="1">
        <v>5.0199999999999996</v>
      </c>
      <c r="B42" s="1">
        <v>3.27</v>
      </c>
      <c r="C42" s="2">
        <v>24.5</v>
      </c>
      <c r="D42" s="1">
        <f t="shared" si="2"/>
        <v>297.64999999999998</v>
      </c>
      <c r="E42" s="2">
        <v>1200</v>
      </c>
      <c r="F42">
        <f t="shared" si="0"/>
        <v>16.415399999999998</v>
      </c>
      <c r="I42">
        <f t="shared" si="3"/>
        <v>492.46199999999993</v>
      </c>
      <c r="J42" s="2">
        <v>1200</v>
      </c>
      <c r="K42">
        <f t="shared" si="1"/>
        <v>19678.819499999987</v>
      </c>
      <c r="M42" s="1">
        <v>297.64999999999998</v>
      </c>
      <c r="N42">
        <v>19678.819499999987</v>
      </c>
    </row>
    <row r="43" spans="1:19" x14ac:dyDescent="0.35">
      <c r="A43" s="1">
        <v>5.0199999999999996</v>
      </c>
      <c r="B43" s="1">
        <v>3.27</v>
      </c>
      <c r="C43" s="2">
        <v>25</v>
      </c>
      <c r="D43" s="2">
        <f t="shared" si="2"/>
        <v>298.14999999999998</v>
      </c>
      <c r="E43" s="2">
        <v>1230</v>
      </c>
      <c r="F43">
        <f t="shared" si="0"/>
        <v>16.415399999999998</v>
      </c>
      <c r="I43">
        <f t="shared" si="3"/>
        <v>492.46199999999993</v>
      </c>
      <c r="J43" s="2">
        <v>1230</v>
      </c>
      <c r="K43">
        <f t="shared" si="1"/>
        <v>20171.281499999986</v>
      </c>
      <c r="M43" s="2">
        <v>298.14999999999998</v>
      </c>
      <c r="N43">
        <v>20171.281499999986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20" workbookViewId="0">
      <selection activeCell="O42" sqref="O4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Waczak</dc:creator>
  <cp:lastModifiedBy>John Waczak</cp:lastModifiedBy>
  <dcterms:created xsi:type="dcterms:W3CDTF">2016-11-02T01:09:17Z</dcterms:created>
  <dcterms:modified xsi:type="dcterms:W3CDTF">2016-11-02T17:18:06Z</dcterms:modified>
</cp:coreProperties>
</file>