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homeworkRepo\Ph 315\Plank Lab\"/>
    </mc:Choice>
  </mc:AlternateContent>
  <bookViews>
    <workbookView xWindow="0" yWindow="0" windowWidth="23040" windowHeight="9190"/>
  </bookViews>
  <sheets>
    <sheet name="wavelength" sheetId="1" r:id="rId1"/>
    <sheet name="photon energ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M13" i="1" s="1"/>
  <c r="B13" i="1"/>
  <c r="H9" i="1"/>
  <c r="L9" i="1"/>
  <c r="D9" i="1"/>
  <c r="D14" i="1" s="1"/>
  <c r="E14" i="1" s="1"/>
  <c r="L8" i="1"/>
  <c r="L14" i="1" s="1"/>
  <c r="M14" i="1" s="1"/>
  <c r="H8" i="1"/>
  <c r="H13" i="1" s="1"/>
  <c r="I13" i="1" s="1"/>
  <c r="D8" i="1"/>
  <c r="D13" i="1" s="1"/>
  <c r="E13" i="1" s="1"/>
  <c r="L7" i="1"/>
  <c r="L6" i="1"/>
  <c r="L5" i="1"/>
  <c r="L4" i="1"/>
  <c r="L3" i="1"/>
  <c r="H7" i="1"/>
  <c r="H6" i="1"/>
  <c r="H5" i="1"/>
  <c r="H4" i="1"/>
  <c r="H3" i="1"/>
  <c r="D5" i="1"/>
  <c r="D6" i="1"/>
  <c r="D7" i="1"/>
  <c r="D4" i="1"/>
  <c r="D3" i="1"/>
  <c r="D15" i="1" l="1"/>
  <c r="E15" i="1" s="1"/>
  <c r="H15" i="1"/>
  <c r="I15" i="1" s="1"/>
  <c r="H14" i="1"/>
  <c r="I14" i="1" s="1"/>
  <c r="L15" i="1"/>
  <c r="M15" i="1" s="1"/>
</calcChain>
</file>

<file path=xl/sharedStrings.xml><?xml version="1.0" encoding="utf-8"?>
<sst xmlns="http://schemas.openxmlformats.org/spreadsheetml/2006/main" count="52" uniqueCount="25">
  <si>
    <t>Blue</t>
  </si>
  <si>
    <t>Green</t>
  </si>
  <si>
    <t>Red</t>
  </si>
  <si>
    <t>h</t>
  </si>
  <si>
    <t xml:space="preserve">d </t>
  </si>
  <si>
    <t>theta</t>
  </si>
  <si>
    <t>Average</t>
  </si>
  <si>
    <t>STDEV</t>
  </si>
  <si>
    <t xml:space="preserve">Green </t>
  </si>
  <si>
    <t>V</t>
  </si>
  <si>
    <t>I (mA)</t>
  </si>
  <si>
    <t xml:space="preserve">V </t>
  </si>
  <si>
    <t xml:space="preserve">I (mA) </t>
  </si>
  <si>
    <t>slit width</t>
  </si>
  <si>
    <t>upper bound</t>
  </si>
  <si>
    <t xml:space="preserve">lower bound </t>
  </si>
  <si>
    <t>from internet</t>
  </si>
  <si>
    <t>Lambda (m)</t>
  </si>
  <si>
    <t>(nm)</t>
  </si>
  <si>
    <t>Lambda G (m)</t>
  </si>
  <si>
    <t>Lambda R (m)</t>
  </si>
  <si>
    <t>Lambda</t>
  </si>
  <si>
    <t>Upper bound</t>
  </si>
  <si>
    <t>Lower bound</t>
  </si>
  <si>
    <t>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</si>
</sst>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47069116360456"/>
                  <c:y val="-0.16901757072032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'photon energy'!$A$10:$A$13</c:f>
              <c:numCache>
                <c:formatCode>General</c:formatCode>
                <c:ptCount val="4"/>
                <c:pt idx="0">
                  <c:v>1.845</c:v>
                </c:pt>
                <c:pt idx="1">
                  <c:v>1.87</c:v>
                </c:pt>
                <c:pt idx="2">
                  <c:v>1.92</c:v>
                </c:pt>
                <c:pt idx="3">
                  <c:v>1.99</c:v>
                </c:pt>
              </c:numCache>
            </c:numRef>
          </c:xVal>
          <c:yVal>
            <c:numRef>
              <c:f>'photon energy'!$B$10:$B$13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9-4C7C-A121-6234DFD8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09256"/>
        <c:axId val="458807288"/>
      </c:scatterChart>
      <c:valAx>
        <c:axId val="4588092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07288"/>
        <c:crosses val="autoZero"/>
        <c:crossBetween val="midCat"/>
      </c:valAx>
      <c:valAx>
        <c:axId val="4588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0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893307086614172"/>
                  <c:y val="-0.179196923301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'photon energy'!$D$10:$D$13</c:f>
              <c:numCache>
                <c:formatCode>General</c:formatCode>
                <c:ptCount val="4"/>
                <c:pt idx="0">
                  <c:v>2.68</c:v>
                </c:pt>
                <c:pt idx="1">
                  <c:v>2.72</c:v>
                </c:pt>
                <c:pt idx="2">
                  <c:v>2.8</c:v>
                </c:pt>
                <c:pt idx="3">
                  <c:v>2.91</c:v>
                </c:pt>
              </c:numCache>
            </c:numRef>
          </c:xVal>
          <c:yVal>
            <c:numRef>
              <c:f>'photon energy'!$E$10:$E$13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C-4356-9B1D-2D872F32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63392"/>
        <c:axId val="463160768"/>
      </c:scatterChart>
      <c:valAx>
        <c:axId val="463163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0768"/>
        <c:crosses val="autoZero"/>
        <c:crossBetween val="midCat"/>
      </c:valAx>
      <c:valAx>
        <c:axId val="4631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14479440069995E-2"/>
                  <c:y val="-0.16483267716535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'photon energy'!$G$10:$G$13</c:f>
              <c:numCache>
                <c:formatCode>General</c:formatCode>
                <c:ptCount val="4"/>
                <c:pt idx="0">
                  <c:v>2.42</c:v>
                </c:pt>
                <c:pt idx="1">
                  <c:v>2.48</c:v>
                </c:pt>
                <c:pt idx="2">
                  <c:v>2.57</c:v>
                </c:pt>
                <c:pt idx="3">
                  <c:v>2.71</c:v>
                </c:pt>
              </c:numCache>
            </c:numRef>
          </c:xVal>
          <c:yVal>
            <c:numRef>
              <c:f>'photon energy'!$H$10:$H$13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C-45AA-806A-6F9B35B7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79616"/>
        <c:axId val="468719744"/>
      </c:scatterChart>
      <c:valAx>
        <c:axId val="4670796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19744"/>
        <c:crosses val="autoZero"/>
        <c:crossBetween val="midCat"/>
      </c:valAx>
      <c:valAx>
        <c:axId val="4687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7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155575</xdr:colOff>
      <xdr:row>12</xdr:row>
      <xdr:rowOff>57150</xdr:rowOff>
    </xdr:from>
    <xdr:to>
      <xdr:col>8</xdr:col>
      <xdr:colOff>460375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4</xdr:row>
      <xdr:rowOff>171450</xdr:rowOff>
    </xdr:from>
    <xdr:to>
      <xdr:col>15</xdr:col>
      <xdr:colOff>457200</xdr:colOff>
      <xdr:row>19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12</xdr:row>
      <xdr:rowOff>76200</xdr:rowOff>
    </xdr:from>
    <xdr:to>
      <xdr:col>16</xdr:col>
      <xdr:colOff>520700</xdr:colOff>
      <xdr:row>27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4" workbookViewId="0">
      <selection activeCell="G19" sqref="G19"/>
    </sheetView>
  </sheetViews>
  <sheetFormatPr defaultRowHeight="14.5" x14ac:dyDescent="0.35"/>
  <cols>
    <col min="4" max="4" width="12.6328125" bestFit="1" customWidth="1"/>
    <col min="8" max="8" width="12.6328125" bestFit="1" customWidth="1"/>
    <col min="12" max="12" width="12.6328125" bestFit="1" customWidth="1"/>
    <col min="16" max="16" width="11.90625" bestFit="1" customWidth="1"/>
  </cols>
  <sheetData>
    <row r="1" spans="1:22" s="2" customFormat="1" x14ac:dyDescent="0.35">
      <c r="B1" s="5" t="s">
        <v>0</v>
      </c>
      <c r="C1" s="5"/>
      <c r="D1" s="5"/>
      <c r="F1" s="5" t="s">
        <v>1</v>
      </c>
      <c r="G1" s="5"/>
      <c r="H1" s="5"/>
      <c r="J1" s="5" t="s">
        <v>2</v>
      </c>
      <c r="K1" s="5"/>
      <c r="L1" s="5"/>
    </row>
    <row r="2" spans="1:22" s="3" customFormat="1" x14ac:dyDescent="0.35">
      <c r="B2" s="3" t="s">
        <v>3</v>
      </c>
      <c r="C2" s="3" t="s">
        <v>4</v>
      </c>
      <c r="D2" s="3" t="s">
        <v>5</v>
      </c>
      <c r="F2" s="3" t="s">
        <v>3</v>
      </c>
      <c r="G2" s="3" t="s">
        <v>4</v>
      </c>
      <c r="H2" s="3" t="s">
        <v>5</v>
      </c>
      <c r="J2" s="3" t="s">
        <v>3</v>
      </c>
      <c r="K2" s="3" t="s">
        <v>4</v>
      </c>
      <c r="L2" s="3" t="s">
        <v>5</v>
      </c>
    </row>
    <row r="3" spans="1:22" x14ac:dyDescent="0.35">
      <c r="B3">
        <v>15.5</v>
      </c>
      <c r="C3">
        <v>29.5</v>
      </c>
      <c r="D3">
        <f>DEGREES(ATAN(B3/C3))</f>
        <v>27.718501628183361</v>
      </c>
      <c r="F3">
        <v>13.5</v>
      </c>
      <c r="G3">
        <v>23.5</v>
      </c>
      <c r="H3">
        <f>DEGREES(ATAN(F3/G3))</f>
        <v>29.875992691689433</v>
      </c>
      <c r="J3">
        <v>12.5</v>
      </c>
      <c r="K3">
        <v>15</v>
      </c>
      <c r="L3">
        <f>DEGREES(ATAN(J3/K3))</f>
        <v>39.805571092265197</v>
      </c>
    </row>
    <row r="4" spans="1:22" x14ac:dyDescent="0.35">
      <c r="B4">
        <v>16</v>
      </c>
      <c r="C4">
        <v>24.5</v>
      </c>
      <c r="D4">
        <f>DEGREES(ATAN(B4/C4))</f>
        <v>33.146995832255996</v>
      </c>
      <c r="F4">
        <v>12</v>
      </c>
      <c r="G4">
        <v>19</v>
      </c>
      <c r="H4">
        <f>DEGREES(ATAN(F4/G4))</f>
        <v>32.275644314577633</v>
      </c>
      <c r="J4">
        <v>13</v>
      </c>
      <c r="K4">
        <v>15</v>
      </c>
      <c r="L4">
        <f>DEGREES(ATAN(J4/K4))</f>
        <v>40.91438322002513</v>
      </c>
    </row>
    <row r="5" spans="1:22" x14ac:dyDescent="0.35">
      <c r="B5">
        <v>11</v>
      </c>
      <c r="C5">
        <v>20</v>
      </c>
      <c r="D5">
        <f t="shared" ref="D5:D7" si="0">DEGREES(ATAN(B5/C5))</f>
        <v>28.810793742973065</v>
      </c>
      <c r="F5">
        <v>12.5</v>
      </c>
      <c r="G5">
        <v>20.5</v>
      </c>
      <c r="H5">
        <f t="shared" ref="H5:H7" si="1">DEGREES(ATAN(F5/G5))</f>
        <v>31.373005140108461</v>
      </c>
      <c r="J5">
        <v>13</v>
      </c>
      <c r="K5">
        <v>15.5</v>
      </c>
      <c r="L5">
        <f t="shared" ref="L5:L7" si="2">DEGREES(ATAN(J5/K5))</f>
        <v>39.98688624496419</v>
      </c>
    </row>
    <row r="6" spans="1:22" x14ac:dyDescent="0.35">
      <c r="B6">
        <v>11</v>
      </c>
      <c r="C6">
        <v>21</v>
      </c>
      <c r="D6">
        <f t="shared" si="0"/>
        <v>27.645975363738678</v>
      </c>
      <c r="F6">
        <v>12.2</v>
      </c>
      <c r="G6">
        <v>20</v>
      </c>
      <c r="H6">
        <f t="shared" si="1"/>
        <v>31.383191056359031</v>
      </c>
      <c r="J6">
        <v>18</v>
      </c>
      <c r="K6">
        <v>20</v>
      </c>
      <c r="L6">
        <f t="shared" si="2"/>
        <v>41.987212495816657</v>
      </c>
    </row>
    <row r="7" spans="1:22" x14ac:dyDescent="0.35">
      <c r="B7">
        <v>10</v>
      </c>
      <c r="C7">
        <v>18.5</v>
      </c>
      <c r="D7">
        <f t="shared" si="0"/>
        <v>28.393019421382999</v>
      </c>
      <c r="F7">
        <v>13.5</v>
      </c>
      <c r="G7">
        <v>22.5</v>
      </c>
      <c r="H7">
        <f t="shared" si="1"/>
        <v>30.963756532073521</v>
      </c>
      <c r="J7">
        <v>20</v>
      </c>
      <c r="K7">
        <v>25.5</v>
      </c>
      <c r="L7">
        <f t="shared" si="2"/>
        <v>38.107576877514859</v>
      </c>
    </row>
    <row r="8" spans="1:22" x14ac:dyDescent="0.35">
      <c r="B8" s="1"/>
      <c r="C8" s="1" t="s">
        <v>6</v>
      </c>
      <c r="D8" s="1">
        <f>AVERAGE(D3:D7)</f>
        <v>29.14305719770682</v>
      </c>
      <c r="E8" s="1"/>
      <c r="F8" s="1"/>
      <c r="G8" s="1" t="s">
        <v>6</v>
      </c>
      <c r="H8" s="1">
        <f>AVERAGE(H3:H7)</f>
        <v>31.174317946961615</v>
      </c>
      <c r="I8" s="1"/>
      <c r="J8" s="1"/>
      <c r="K8" s="1" t="s">
        <v>6</v>
      </c>
      <c r="L8" s="1">
        <f>AVERAGE(L3:L7)</f>
        <v>40.160325986117208</v>
      </c>
    </row>
    <row r="9" spans="1:22" x14ac:dyDescent="0.35">
      <c r="B9" s="1"/>
      <c r="C9" s="1" t="s">
        <v>7</v>
      </c>
      <c r="D9" s="1">
        <f>STDEV(D3:D7)</f>
        <v>2.2899286477288783</v>
      </c>
      <c r="E9" s="1"/>
      <c r="F9" s="1"/>
      <c r="G9" s="1" t="s">
        <v>7</v>
      </c>
      <c r="H9" s="1">
        <f>STDEV(H3:H7)</f>
        <v>0.86977136686508916</v>
      </c>
      <c r="I9" s="1"/>
      <c r="J9" s="1"/>
      <c r="K9" s="1" t="s">
        <v>7</v>
      </c>
      <c r="L9" s="1">
        <f>STDEV(L3:L6)</f>
        <v>1.0014330205821642</v>
      </c>
    </row>
    <row r="11" spans="1:22" x14ac:dyDescent="0.35">
      <c r="D11" s="7" t="s">
        <v>0</v>
      </c>
      <c r="E11" s="7"/>
      <c r="H11" s="7" t="s">
        <v>1</v>
      </c>
      <c r="I11" s="7"/>
      <c r="L11" s="7" t="s">
        <v>2</v>
      </c>
      <c r="M11" s="7"/>
      <c r="Q11" s="10" t="s">
        <v>0</v>
      </c>
      <c r="R11" s="10"/>
      <c r="S11" s="10" t="s">
        <v>1</v>
      </c>
      <c r="T11" s="10"/>
      <c r="U11" s="10" t="s">
        <v>2</v>
      </c>
      <c r="V11" s="10"/>
    </row>
    <row r="12" spans="1:22" x14ac:dyDescent="0.35">
      <c r="D12" s="2" t="s">
        <v>17</v>
      </c>
      <c r="E12" s="2" t="s">
        <v>18</v>
      </c>
      <c r="H12" t="s">
        <v>19</v>
      </c>
      <c r="I12" t="s">
        <v>18</v>
      </c>
      <c r="L12" t="s">
        <v>20</v>
      </c>
      <c r="M12" t="s">
        <v>18</v>
      </c>
      <c r="Q12" s="6" t="s">
        <v>24</v>
      </c>
      <c r="R12" s="6" t="s">
        <v>18</v>
      </c>
      <c r="S12" s="6" t="s">
        <v>24</v>
      </c>
      <c r="T12" s="6" t="s">
        <v>18</v>
      </c>
      <c r="U12" s="6" t="s">
        <v>24</v>
      </c>
      <c r="V12" s="6" t="s">
        <v>18</v>
      </c>
    </row>
    <row r="13" spans="1:22" x14ac:dyDescent="0.35">
      <c r="A13" t="s">
        <v>13</v>
      </c>
      <c r="B13">
        <f>1/1000^2</f>
        <v>9.9999999999999995E-7</v>
      </c>
      <c r="D13">
        <f>B13*SIN(RADIANS(D8))</f>
        <v>4.8699187400728185E-7</v>
      </c>
      <c r="E13">
        <f>D13*10^9</f>
        <v>486.99187400728187</v>
      </c>
      <c r="H13">
        <f>B13*SIN(RADIANS(H8))</f>
        <v>5.1764355196290868E-7</v>
      </c>
      <c r="I13">
        <f>H13*10^9</f>
        <v>517.64355196290865</v>
      </c>
      <c r="L13">
        <f>B13*SIN(RADIANS(L8))</f>
        <v>6.4492864844613099E-7</v>
      </c>
      <c r="M13">
        <f>L13*10^9</f>
        <v>644.92864844613098</v>
      </c>
      <c r="P13" s="11" t="s">
        <v>21</v>
      </c>
      <c r="Q13" s="8">
        <v>4.8699187400728185E-7</v>
      </c>
      <c r="R13" s="9">
        <v>486.99187400728187</v>
      </c>
      <c r="S13" s="8">
        <v>5.1764355196290868E-7</v>
      </c>
      <c r="T13" s="9">
        <v>517.64355196290865</v>
      </c>
      <c r="U13" s="8">
        <v>6.4492864844613099E-7</v>
      </c>
      <c r="V13" s="9">
        <v>644.92864844613098</v>
      </c>
    </row>
    <row r="14" spans="1:22" x14ac:dyDescent="0.35">
      <c r="B14" t="s">
        <v>14</v>
      </c>
      <c r="D14">
        <f>B13*SIN(RADIANS(D9+D8))</f>
        <v>5.2150094457392246E-7</v>
      </c>
      <c r="E14">
        <f t="shared" ref="E14:E15" si="3">D14*10^9</f>
        <v>521.50094457392242</v>
      </c>
      <c r="H14">
        <f>B13*SIN(RADIANS(H8+H9))</f>
        <v>5.3057168341701733E-7</v>
      </c>
      <c r="I14">
        <f t="shared" ref="I14:I15" si="4">H14*10^9</f>
        <v>530.57168341701731</v>
      </c>
      <c r="L14">
        <f>B13*SIN(RADIANS(L8+L9))</f>
        <v>6.5818712822720558E-7</v>
      </c>
      <c r="M14">
        <f t="shared" ref="M14:M15" si="5">L14*10^9</f>
        <v>658.18712822720556</v>
      </c>
      <c r="P14" s="11" t="s">
        <v>22</v>
      </c>
      <c r="Q14" s="8">
        <v>5.2150094457392246E-7</v>
      </c>
      <c r="R14" s="9">
        <v>521.50094457392242</v>
      </c>
      <c r="S14" s="8">
        <v>5.3057168341701733E-7</v>
      </c>
      <c r="T14" s="9">
        <v>530.57168341701731</v>
      </c>
      <c r="U14" s="8">
        <v>6.5818712822720558E-7</v>
      </c>
      <c r="V14" s="9">
        <v>658.18712822720556</v>
      </c>
    </row>
    <row r="15" spans="1:22" x14ac:dyDescent="0.35">
      <c r="B15" t="s">
        <v>15</v>
      </c>
      <c r="D15">
        <f>B13*SIN(RADIANS(D8-D9))</f>
        <v>4.517050131099997E-7</v>
      </c>
      <c r="E15">
        <f t="shared" si="3"/>
        <v>451.7050131099997</v>
      </c>
      <c r="H15">
        <f>B13*SIN(RADIANS(H8-H9))</f>
        <v>5.0459613507435378E-7</v>
      </c>
      <c r="I15">
        <f t="shared" si="4"/>
        <v>504.59613507435381</v>
      </c>
      <c r="L15">
        <f>B13*SIN(RADIANS(L8-L9))</f>
        <v>6.3147315372397137E-7</v>
      </c>
      <c r="M15">
        <f t="shared" si="5"/>
        <v>631.47315372397134</v>
      </c>
      <c r="P15" s="11" t="s">
        <v>23</v>
      </c>
      <c r="Q15" s="8">
        <v>4.517050131099997E-7</v>
      </c>
      <c r="R15" s="9">
        <v>451.7050131099997</v>
      </c>
      <c r="S15" s="8">
        <v>5.0459613507435378E-7</v>
      </c>
      <c r="T15" s="9">
        <v>504.59613507435381</v>
      </c>
      <c r="U15" s="8">
        <v>6.3147315372397137E-7</v>
      </c>
      <c r="V15" s="9">
        <v>631.47315372397134</v>
      </c>
    </row>
    <row r="17" spans="2:12" x14ac:dyDescent="0.35">
      <c r="B17" t="s">
        <v>16</v>
      </c>
      <c r="D17">
        <v>505</v>
      </c>
      <c r="H17">
        <v>565</v>
      </c>
      <c r="L17">
        <v>635</v>
      </c>
    </row>
    <row r="22" spans="2:12" x14ac:dyDescent="0.35">
      <c r="D22" s="7"/>
      <c r="E22" s="7"/>
    </row>
    <row r="23" spans="2:12" x14ac:dyDescent="0.35">
      <c r="D23" s="2"/>
      <c r="E23" s="2"/>
    </row>
  </sheetData>
  <mergeCells count="10">
    <mergeCell ref="D22:E22"/>
    <mergeCell ref="Q11:R11"/>
    <mergeCell ref="S11:T11"/>
    <mergeCell ref="U11:V11"/>
    <mergeCell ref="B1:D1"/>
    <mergeCell ref="F1:H1"/>
    <mergeCell ref="J1:L1"/>
    <mergeCell ref="D11:E11"/>
    <mergeCell ref="H11:I11"/>
    <mergeCell ref="L11:M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7" sqref="F17"/>
    </sheetView>
  </sheetViews>
  <sheetFormatPr defaultRowHeight="14.5" x14ac:dyDescent="0.35"/>
  <sheetData>
    <row r="1" spans="1:9" s="2" customFormat="1" x14ac:dyDescent="0.35">
      <c r="B1" s="12" t="s">
        <v>2</v>
      </c>
      <c r="C1" s="12"/>
      <c r="D1" s="13"/>
      <c r="E1" s="12" t="s">
        <v>0</v>
      </c>
      <c r="F1" s="12"/>
      <c r="G1" s="13"/>
      <c r="H1" s="12" t="s">
        <v>8</v>
      </c>
      <c r="I1" s="12"/>
    </row>
    <row r="2" spans="1:9" s="3" customFormat="1" x14ac:dyDescent="0.35">
      <c r="B2" s="4" t="s">
        <v>9</v>
      </c>
      <c r="C2" s="4" t="s">
        <v>10</v>
      </c>
      <c r="D2" s="4"/>
      <c r="E2" s="4" t="s">
        <v>11</v>
      </c>
      <c r="F2" s="4" t="s">
        <v>10</v>
      </c>
      <c r="G2" s="4"/>
      <c r="H2" s="4" t="s">
        <v>11</v>
      </c>
      <c r="I2" s="4" t="s">
        <v>12</v>
      </c>
    </row>
    <row r="3" spans="1:9" x14ac:dyDescent="0.35">
      <c r="B3" s="14">
        <v>1.845</v>
      </c>
      <c r="C3" s="14">
        <v>2</v>
      </c>
      <c r="D3" s="6"/>
      <c r="E3" s="14">
        <v>2.68</v>
      </c>
      <c r="F3" s="14">
        <v>2</v>
      </c>
      <c r="G3" s="6"/>
      <c r="H3" s="14">
        <v>2.42</v>
      </c>
      <c r="I3" s="14">
        <v>2</v>
      </c>
    </row>
    <row r="4" spans="1:9" x14ac:dyDescent="0.35">
      <c r="B4" s="14">
        <v>1.87</v>
      </c>
      <c r="C4" s="14">
        <v>3</v>
      </c>
      <c r="D4" s="6"/>
      <c r="E4" s="14">
        <v>2.72</v>
      </c>
      <c r="F4" s="14">
        <v>3</v>
      </c>
      <c r="G4" s="6"/>
      <c r="H4" s="14">
        <v>2.48</v>
      </c>
      <c r="I4" s="14">
        <v>3</v>
      </c>
    </row>
    <row r="5" spans="1:9" x14ac:dyDescent="0.35">
      <c r="B5" s="14">
        <v>1.92</v>
      </c>
      <c r="C5" s="14">
        <v>5</v>
      </c>
      <c r="D5" s="6"/>
      <c r="E5" s="14">
        <v>2.8</v>
      </c>
      <c r="F5" s="14">
        <v>5</v>
      </c>
      <c r="G5" s="6"/>
      <c r="H5" s="14">
        <v>2.57</v>
      </c>
      <c r="I5" s="14">
        <v>5</v>
      </c>
    </row>
    <row r="6" spans="1:9" x14ac:dyDescent="0.35">
      <c r="B6" s="14">
        <v>1.99</v>
      </c>
      <c r="C6" s="14">
        <v>9</v>
      </c>
      <c r="D6" s="6"/>
      <c r="E6" s="14">
        <v>2.91</v>
      </c>
      <c r="F6" s="14">
        <v>9</v>
      </c>
      <c r="G6" s="6"/>
      <c r="H6" s="14">
        <v>2.71</v>
      </c>
      <c r="I6" s="14">
        <v>9</v>
      </c>
    </row>
    <row r="10" spans="1:9" x14ac:dyDescent="0.35">
      <c r="A10" s="14">
        <v>1.845</v>
      </c>
      <c r="B10" s="14">
        <v>2</v>
      </c>
      <c r="D10" s="14">
        <v>2.68</v>
      </c>
      <c r="E10" s="14">
        <v>2</v>
      </c>
      <c r="G10" s="14">
        <v>2.42</v>
      </c>
      <c r="H10" s="14">
        <v>2</v>
      </c>
    </row>
    <row r="11" spans="1:9" x14ac:dyDescent="0.35">
      <c r="A11" s="14">
        <v>1.87</v>
      </c>
      <c r="B11" s="14">
        <v>3</v>
      </c>
      <c r="D11" s="14">
        <v>2.72</v>
      </c>
      <c r="E11" s="14">
        <v>3</v>
      </c>
      <c r="G11" s="14">
        <v>2.48</v>
      </c>
      <c r="H11" s="14">
        <v>3</v>
      </c>
    </row>
    <row r="12" spans="1:9" x14ac:dyDescent="0.35">
      <c r="A12" s="14">
        <v>1.92</v>
      </c>
      <c r="B12" s="14">
        <v>5</v>
      </c>
      <c r="D12" s="14">
        <v>2.8</v>
      </c>
      <c r="E12" s="14">
        <v>5</v>
      </c>
      <c r="G12" s="14">
        <v>2.57</v>
      </c>
      <c r="H12" s="14">
        <v>5</v>
      </c>
    </row>
    <row r="13" spans="1:9" x14ac:dyDescent="0.35">
      <c r="A13" s="14">
        <v>1.99</v>
      </c>
      <c r="B13" s="14">
        <v>9</v>
      </c>
      <c r="D13" s="14">
        <v>2.91</v>
      </c>
      <c r="E13" s="14">
        <v>9</v>
      </c>
      <c r="G13" s="14">
        <v>2.71</v>
      </c>
      <c r="H13" s="14">
        <v>9</v>
      </c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wavelength</vt:lpstr>
      <vt:lpstr>photon energy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Waczak, John Louis</dc:creator>
  <cp:lastModifiedBy>John Waczak</cp:lastModifiedBy>
  <dcterms:created xsi:type="dcterms:W3CDTF">2017-02-03T20:00:43Z</dcterms:created>
  <dcterms:modified xsi:type="dcterms:W3CDTF">2017-02-10T06:39:42Z</dcterms:modified>
</cp:coreProperties>
</file>